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90" windowWidth="19440" windowHeight="4110" activeTab="0"/>
  </bookViews>
  <sheets>
    <sheet name="Oct16" sheetId="1" r:id="rId1"/>
  </sheets>
  <definedNames>
    <definedName name="_xlnm.Print_Area" localSheetId="0">'Oct16'!#REF!</definedName>
  </definedNames>
  <calcPr fullCalcOnLoad="1"/>
</workbook>
</file>

<file path=xl/sharedStrings.xml><?xml version="1.0" encoding="utf-8"?>
<sst xmlns="http://schemas.openxmlformats.org/spreadsheetml/2006/main" count="1485" uniqueCount="385">
  <si>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</si>
  <si>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</si>
  <si>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</si>
  <si>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</si>
  <si>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</si>
  <si>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</si>
  <si>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</si>
  <si>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</si>
  <si>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</si>
  <si>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</si>
  <si>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</si>
  <si>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</si>
  <si>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</si>
  <si>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</si>
  <si>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</si>
  <si>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</si>
  <si>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</si>
  <si>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</si>
  <si>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</si>
  <si>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</si>
  <si>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</si>
  <si>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</si>
  <si>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</si>
  <si>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</si>
  <si>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</si>
  <si>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</si>
  <si>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</si>
  <si>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</si>
  <si>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</si>
  <si>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</si>
  <si>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</si>
  <si>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</si>
  <si>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</si>
  <si>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</si>
  <si>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</si>
  <si>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</si>
  <si>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</si>
  <si>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</si>
  <si>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</si>
  <si>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</si>
  <si>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</si>
  <si>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</si>
  <si>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</si>
  <si>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</si>
  <si>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</si>
  <si>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</si>
  <si>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</si>
  <si>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</si>
  <si>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</si>
  <si>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</si>
  <si>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</si>
  <si>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</si>
  <si>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</si>
  <si>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</si>
  <si>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</si>
  <si>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</si>
  <si>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</si>
  <si>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</si>
  <si>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</si>
  <si>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</si>
  <si>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</si>
  <si>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</si>
  <si>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</si>
  <si>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</si>
  <si>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</si>
  <si>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</si>
  <si>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</si>
  <si>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</si>
  <si>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</si>
  <si>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</si>
  <si>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</si>
  <si>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VALENZUELA 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</si>
  <si>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</si>
  <si>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</si>
  <si>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</si>
  <si>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</si>
  <si>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</si>
  <si>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</si>
  <si>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</si>
  <si>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</si>
  <si>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</si>
  <si>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</si>
  <si>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 xml:space="preserve">INOSTROZA </t>
  </si>
  <si>
    <t xml:space="preserve">SEPULVEDA 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</si>
  <si>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</si>
  <si>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</si>
  <si>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</si>
  <si>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</si>
  <si>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</si>
  <si>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</si>
  <si>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</si>
  <si>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</si>
  <si>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</si>
  <si>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</si>
  <si>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</si>
  <si>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</si>
  <si>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</si>
  <si>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</si>
  <si>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</si>
  <si>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</si>
  <si>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</si>
  <si>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</si>
  <si>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</si>
  <si>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</si>
  <si>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</si>
  <si>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</si>
  <si>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</si>
  <si>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</si>
  <si>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</si>
  <si>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</si>
  <si>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</si>
  <si>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</si>
  <si>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</si>
  <si>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</si>
  <si>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</si>
  <si>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</si>
  <si>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</si>
  <si>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</si>
  <si>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</si>
  <si>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</si>
  <si>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</si>
  <si>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</si>
  <si>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</si>
  <si>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</si>
  <si>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</si>
  <si>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</si>
  <si>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</si>
  <si>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</si>
  <si>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</si>
  <si>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</si>
  <si>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</si>
  <si>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</si>
  <si>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</si>
  <si>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</si>
  <si>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</si>
  <si>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</si>
  <si>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</si>
  <si>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</si>
  <si>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</si>
  <si>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</si>
  <si>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</si>
  <si>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</si>
  <si>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</si>
  <si>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</si>
  <si>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</si>
  <si>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</si>
  <si>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</si>
  <si>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</si>
  <si>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MANRIQUEZ </t>
  </si>
  <si>
    <t>JORGE ABRAHA</t>
  </si>
  <si>
    <t xml:space="preserve">CONTRERAS </t>
  </si>
  <si>
    <t>ARNOLDO SEGUNDO</t>
  </si>
  <si>
    <t>VEGA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</si>
  <si>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</si>
  <si>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</si>
  <si>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</si>
  <si>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</si>
  <si>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</si>
  <si>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</si>
  <si>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</si>
  <si>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</si>
  <si>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</si>
  <si>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</si>
  <si>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</si>
  <si>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</si>
  <si>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</si>
  <si>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</si>
  <si>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</si>
  <si>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EDUCACION FISICA</t>
  </si>
  <si>
    <t>PROFESOR DE ENSEÑANZA TÉCNICO PROFESIONAL, GRADO DE LICENCIADO EN EDUCACIÓN</t>
  </si>
  <si>
    <t>PROFESOR DE ESTADO EN EDUCACIÓN FÍSICA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</si>
  <si>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</si>
  <si>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</si>
  <si>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</si>
  <si>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</si>
  <si>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</si>
  <si>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</si>
  <si>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</si>
  <si>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</si>
  <si>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</si>
  <si>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</si>
  <si>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</si>
  <si>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</si>
  <si>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Contrata</t>
  </si>
  <si>
    <t>PICHUN</t>
  </si>
  <si>
    <t>ARANEDA</t>
  </si>
  <si>
    <t>DAMARIZ IVONNE</t>
  </si>
  <si>
    <t>EDUCADORA DE PARVULOS Y PROFESORA DE EDUCACION BASICA PARA PRIMER CICLO</t>
  </si>
  <si>
    <t xml:space="preserve">ARELLANO </t>
  </si>
  <si>
    <t xml:space="preserve">CARDENAS </t>
  </si>
  <si>
    <t>PATRICIA LORENA</t>
  </si>
  <si>
    <t>PROFESOR DE EDUCACION BASICA</t>
  </si>
  <si>
    <t>AZOCAR</t>
  </si>
  <si>
    <t>QUEZADA</t>
  </si>
  <si>
    <t>CARLOS ELEAZER</t>
  </si>
  <si>
    <t>PROFESOR DE INGLES PARA EDUCCION BASICA Y MEDIA</t>
  </si>
  <si>
    <t>BUSTAMANTE</t>
  </si>
  <si>
    <t>CIFUENTES</t>
  </si>
  <si>
    <t>GEORGINA MA</t>
  </si>
  <si>
    <t>DOCENTE DE AULA, PIET</t>
  </si>
  <si>
    <t>CANIULLAN</t>
  </si>
  <si>
    <t>SILVA</t>
  </si>
  <si>
    <t>JOSE LUIS</t>
  </si>
  <si>
    <t>PROFESOR DE EDUCACION FISICA</t>
  </si>
  <si>
    <t>CARRILLO</t>
  </si>
  <si>
    <t>RUIZ</t>
  </si>
  <si>
    <t>KARINA DEL CARMEN</t>
  </si>
  <si>
    <t>EDUCADORA DE PARVULOS</t>
  </si>
  <si>
    <t>CASTRO</t>
  </si>
  <si>
    <t>MOLINA</t>
  </si>
  <si>
    <t>JONATHAN ENRIQUE</t>
  </si>
  <si>
    <t>PROFESOR DE ESTADO EN EDUCACION FISICA, DEPORTES Y RECREACION</t>
  </si>
  <si>
    <t>EVELYN AURORA</t>
  </si>
  <si>
    <t>PROFESOR DE ESTADO EN MATEMATICA</t>
  </si>
  <si>
    <t>DUHALDE</t>
  </si>
  <si>
    <t>HORMAZABAL</t>
  </si>
  <si>
    <t>VALERIA</t>
  </si>
  <si>
    <t>PROFESORA DE EDUCACION BASICA MENCION PROBLEMAS DE APRENDIZAJE</t>
  </si>
  <si>
    <t xml:space="preserve"> PEÑA</t>
  </si>
  <si>
    <t xml:space="preserve"> NATIVIDAD ANDREA</t>
  </si>
  <si>
    <t xml:space="preserve">PROFESOR DE EDUCACION BASICA POST-TITULO EN NECESIDADES EDUCATIVAS ESPECIALES E INTEGRACION ESCOLAR </t>
  </si>
  <si>
    <t xml:space="preserve">FUENTEALBA </t>
  </si>
  <si>
    <t xml:space="preserve">ALMARZA </t>
  </si>
  <si>
    <t>RICARDO ALBERTO</t>
  </si>
  <si>
    <t>INGENIERO EN ALIMENTOS</t>
  </si>
  <si>
    <t>GUEVARA</t>
  </si>
  <si>
    <t>MORALES</t>
  </si>
  <si>
    <t>RAMON ADOLFO</t>
  </si>
  <si>
    <t>PROFESORA DE EDUCACION GENERAL BASICA</t>
  </si>
  <si>
    <t>MARCHANT</t>
  </si>
  <si>
    <t>REYES</t>
  </si>
  <si>
    <t>KAREN IVETH</t>
  </si>
  <si>
    <t>PROFESORA DE EDUCACION GRAL. BASICA C/M EN CIENCIAS SOCIALES</t>
  </si>
  <si>
    <t>MARIN</t>
  </si>
  <si>
    <t>VILLARROEL</t>
  </si>
  <si>
    <t>RODRIGO ALEJANDRO</t>
  </si>
  <si>
    <t>MELLADO</t>
  </si>
  <si>
    <t>CAMPOS</t>
  </si>
  <si>
    <t>FELIPE JONATAN</t>
  </si>
  <si>
    <t>PROFESOR DE ESTADO EN HISTORIA, GEOGRAFIA Y EDUCACION CIVICA</t>
  </si>
  <si>
    <t>PROFESOR DE EDUCACION GENERAL BASICA</t>
  </si>
  <si>
    <t>MUÑOZ</t>
  </si>
  <si>
    <t>CLARA LETICIA</t>
  </si>
  <si>
    <t xml:space="preserve">PROFESOR DE EDUCACION BASICA CON ESPECIALIZACION EN EDUCACION INTERCULTURAL </t>
  </si>
  <si>
    <t xml:space="preserve"> LUIGI ISRAEL</t>
  </si>
  <si>
    <t xml:space="preserve">PARRA </t>
  </si>
  <si>
    <t xml:space="preserve">ÑANCO </t>
  </si>
  <si>
    <t>ÑANCO</t>
  </si>
  <si>
    <t>FRANCISCO PEDRO</t>
  </si>
  <si>
    <t>EDUCADOR TRADICIONAL COMUNITARI, EN CONTEXTO MAPUCHE</t>
  </si>
  <si>
    <t>FRANKLIN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</si>
  <si>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</si>
  <si>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PASMIÑO</t>
  </si>
  <si>
    <t>SONIA ISABEL</t>
  </si>
  <si>
    <t>MORA</t>
  </si>
  <si>
    <t>ROLANDO</t>
  </si>
  <si>
    <t>RETAMAL</t>
  </si>
  <si>
    <t>QUILODRAN</t>
  </si>
  <si>
    <t>LISSETTE MELISA</t>
  </si>
  <si>
    <t>PROFESORA DE INGLES</t>
  </si>
  <si>
    <t xml:space="preserve">SANDOVAL </t>
  </si>
  <si>
    <t xml:space="preserve">PROFESORA DE EDUCACION DIFERENCIAL CON MENCION EN DEFICIENCIA MENTAL </t>
  </si>
  <si>
    <t>CECILIA ANDREA</t>
  </si>
  <si>
    <t xml:space="preserve">PROFESORA DE EDUCACIÓN DIFERENCIAL CON ESPECIALIDAD EN NECESIDADES EDUCATIVAS ESPECIALES TRANSITORIAS Y DEFICIENCIA MENTAL          </t>
  </si>
  <si>
    <t>SARAVIA</t>
  </si>
  <si>
    <t>AGÜERO</t>
  </si>
  <si>
    <t>JUAN</t>
  </si>
  <si>
    <t>PROFESOR DE EDUCACION MEDIA TECNICO PROFESIONAL, MENCION TECNICO EN CONSTRUCCION HABITACIONAL</t>
  </si>
  <si>
    <t xml:space="preserve"> LUARTE </t>
  </si>
  <si>
    <t>LORENA ELIZABETH</t>
  </si>
  <si>
    <t>PROFESORA DE EDUCACION MEDIA EN MATEMATICA</t>
  </si>
  <si>
    <t>MIRANDA</t>
  </si>
  <si>
    <t>TRONCOSO</t>
  </si>
  <si>
    <t>XIMENA ANDREA</t>
  </si>
  <si>
    <t>PROFESORA DE EDUCXACION MEDIA EN CIENCIAS NATURALES Y BIOLOGIA</t>
  </si>
  <si>
    <t>CISTERNAS</t>
  </si>
  <si>
    <t>ISRAEL OMAR</t>
  </si>
  <si>
    <t>PROFESOR DE EDUCACION MUSICAL</t>
  </si>
  <si>
    <t>VALLEJOS</t>
  </si>
  <si>
    <t>OSSES</t>
  </si>
  <si>
    <t>CECILIA DEL CARMEN</t>
  </si>
  <si>
    <t>PETERS</t>
  </si>
  <si>
    <t>MARIA BEATRIZ</t>
  </si>
  <si>
    <t>PROFESORA DE EDUCACION DIFERENCIA, MENCION DEFICIENCIA MENTAL</t>
  </si>
  <si>
    <t xml:space="preserve">DELANO </t>
  </si>
  <si>
    <t>BARBARA ALEJANDRA</t>
  </si>
  <si>
    <t xml:space="preserve">PEÑA </t>
  </si>
  <si>
    <t>EVELYN NATALIA</t>
  </si>
  <si>
    <t>HECTOR ALFREDO</t>
  </si>
  <si>
    <t>PROFESOR DE ESTADO DE EDUCACION FISICA</t>
  </si>
  <si>
    <t>SANTANDER</t>
  </si>
  <si>
    <t>DIAZ</t>
  </si>
  <si>
    <t>GEMA PATRICIA</t>
  </si>
  <si>
    <t>PROFESORA DE EDUCACIÓN GENERAL BASICA</t>
  </si>
  <si>
    <t>AGUILAR</t>
  </si>
  <si>
    <t>JUAN LUIS</t>
  </si>
  <si>
    <t>ROST</t>
  </si>
  <si>
    <t>GUARDA</t>
  </si>
  <si>
    <t>ROBERTO BORIS</t>
  </si>
  <si>
    <t xml:space="preserve">PROFESOR DE INGLES </t>
  </si>
  <si>
    <t xml:space="preserve">URIBE </t>
  </si>
  <si>
    <t>ELSA MIRTHEA</t>
  </si>
  <si>
    <t>Sin Observaciones</t>
  </si>
  <si>
    <t>PROFESORA MENCION DIFERENCIAL</t>
  </si>
  <si>
    <t>PILQUIL</t>
  </si>
  <si>
    <t>QUINCHAVIL</t>
  </si>
  <si>
    <t>KAREN YOHANNA</t>
  </si>
  <si>
    <t>PSICOPEDAGOGA (AUTORIZACION DOCENTE)</t>
  </si>
  <si>
    <t>MIGUEL IDELFONSO</t>
  </si>
  <si>
    <t xml:space="preserve">ROA </t>
  </si>
  <si>
    <t>ANCHILY MERCEDES</t>
  </si>
  <si>
    <t>PROFESOR DE ESTADO MATEMATICA</t>
  </si>
  <si>
    <t>BERROCAL</t>
  </si>
  <si>
    <t>FRANCISCO JESUS</t>
  </si>
  <si>
    <t>PSICOPEDAGOGO</t>
  </si>
  <si>
    <t>MARCO ANTONIO</t>
  </si>
  <si>
    <t>PROFESOR DE MATEMATICA</t>
  </si>
  <si>
    <t>CUVERTINO</t>
  </si>
  <si>
    <t>GOMEZ</t>
  </si>
  <si>
    <t>MIREYA LEONOR</t>
  </si>
  <si>
    <t>DARTUWIG</t>
  </si>
  <si>
    <t>ZAPATA</t>
  </si>
  <si>
    <t>PATRICIA ELENA</t>
  </si>
  <si>
    <t>PROFESORA DE EDUCACION BASICA</t>
  </si>
  <si>
    <t>HUEICHA</t>
  </si>
  <si>
    <t>MANSILLA</t>
  </si>
  <si>
    <t>YOHANNA ALEJANDRA</t>
  </si>
  <si>
    <t>PROFESOR DE EDUCACION DIFERENCIAL  FISICA</t>
  </si>
  <si>
    <t>ADA VERONICA MELODINA</t>
  </si>
  <si>
    <t>GLORIA LETICIA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</si>
  <si>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</t>
    </r>
  </si>
  <si>
    <t>YAEGER</t>
  </si>
  <si>
    <t>MAILLANCA</t>
  </si>
  <si>
    <t>MAURICIO HERNAN</t>
  </si>
  <si>
    <t xml:space="preserve">GARRIDO </t>
  </si>
  <si>
    <t>PEÑA</t>
  </si>
  <si>
    <t>NINETT ANDREA</t>
  </si>
  <si>
    <t>MARCIA EDITH</t>
  </si>
  <si>
    <t>BORIS ESTEBAN</t>
  </si>
  <si>
    <t xml:space="preserve">PROFESOR DE EDUCACION BASICA </t>
  </si>
  <si>
    <t>HUILLIN</t>
  </si>
  <si>
    <t>ANCAN</t>
  </si>
  <si>
    <t>ROSA PATRICIA</t>
  </si>
  <si>
    <t>PERMISO SIN GOCE POR 2 AÑOS</t>
  </si>
  <si>
    <t>COLLILEF</t>
  </si>
  <si>
    <t>CHANQUEO</t>
  </si>
  <si>
    <t>MAGALY IVONNE</t>
  </si>
  <si>
    <t>AREVALO</t>
  </si>
  <si>
    <t>LOPEZ</t>
  </si>
  <si>
    <t>LISETTE ISABEL</t>
  </si>
  <si>
    <t xml:space="preserve">PROFESOR </t>
  </si>
  <si>
    <t>BECERRA</t>
  </si>
  <si>
    <t>EDUARDO ELEODORO</t>
  </si>
  <si>
    <t>URIBE</t>
  </si>
  <si>
    <t xml:space="preserve">LAGOS </t>
  </si>
  <si>
    <t>CARES</t>
  </si>
  <si>
    <t>EDUARDO ISRAEL</t>
  </si>
  <si>
    <t xml:space="preserve">NUÑEZ </t>
  </si>
  <si>
    <t>ADA NATALI</t>
  </si>
  <si>
    <t>PARRA</t>
  </si>
  <si>
    <t>BETSABE PRISCILA</t>
  </si>
  <si>
    <t>VALENZUELA</t>
  </si>
  <si>
    <t>CLAUDIA ANDREA</t>
  </si>
  <si>
    <t xml:space="preserve">PROFESOR DE EDUCACION MEDIA </t>
  </si>
  <si>
    <t xml:space="preserve">SILVA </t>
  </si>
  <si>
    <t>JEANETTE ALEJANDRA</t>
  </si>
  <si>
    <t>TOY</t>
  </si>
  <si>
    <t>PERALTA</t>
  </si>
  <si>
    <t>ALCIMIR ANDRES</t>
  </si>
  <si>
    <t>VILCHE</t>
  </si>
  <si>
    <t>SAEZ</t>
  </si>
  <si>
    <t>PROFESORA DE EDUCACION MATEMATICA</t>
  </si>
  <si>
    <t>MUNDACA</t>
  </si>
  <si>
    <t>MARLENE ODET</t>
  </si>
  <si>
    <t>MERINO</t>
  </si>
  <si>
    <t>MAXSIHEL ALEJANDRA</t>
  </si>
  <si>
    <t>PROFESOR DE ESTADO EN CIENCIAS Y FISICA</t>
  </si>
  <si>
    <t>CONSTANZO</t>
  </si>
  <si>
    <t>OTEY</t>
  </si>
  <si>
    <t>ROSALET MARYLINA</t>
  </si>
  <si>
    <t>OBANDO</t>
  </si>
  <si>
    <t>LEONARDO FABIAN</t>
  </si>
  <si>
    <t>PROFESOR DE EDUCACION MATEMATICA</t>
  </si>
  <si>
    <t>JARAMILLO</t>
  </si>
  <si>
    <t>JORGE ANDRES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</si>
</sst>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  <numFmt numFmtId="181" formatCode="dd/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181" fontId="41" fillId="0" borderId="10" xfId="0" applyNumberFormat="1" applyFont="1" applyBorder="1" applyAlignment="1">
      <alignment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1" fillId="0" borderId="0" xfId="0" applyFont="1" applyBorder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181" fontId="41" fillId="33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49" fontId="41" fillId="0" borderId="0" xfId="0" applyNumberFormat="1" applyFont="1" applyBorder="1" applyAlignment="1">
      <alignment/>
    </xf>
    <xf numFmtId="181" fontId="41" fillId="0" borderId="0" xfId="0" applyNumberFormat="1" applyFont="1" applyBorder="1" applyAlignment="1">
      <alignment/>
    </xf>
    <xf numFmtId="0" fontId="42" fillId="34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1" fillId="0" borderId="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0" fontId="43" fillId="34" borderId="11" xfId="53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42" fillId="35" borderId="11" xfId="53" applyFont="1" applyFill="1" applyBorder="1" applyAlignment="1">
      <alignment vertical="top"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43" fillId="35" borderId="11" xfId="53" applyFont="1" applyFill="1" applyBorder="1" applyAlignment="1">
      <alignment wrapText="1"/>
      <protection/>
    </xf>
    <xf numFmtId="0" fontId="2" fillId="0" borderId="11" xfId="0" applyFont="1" applyBorder="1" applyAlignment="1">
      <alignment/>
    </xf>
    <xf numFmtId="0" fontId="42" fillId="35" borderId="11" xfId="53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/>
    </xf>
    <xf numFmtId="0" fontId="43" fillId="35" borderId="11" xfId="53" applyFont="1" applyFill="1" applyBorder="1" applyAlignment="1">
      <alignment vertical="center" wrapText="1"/>
      <protection/>
    </xf>
    <xf numFmtId="0" fontId="0" fillId="0" borderId="11" xfId="0" applyFont="1" applyBorder="1" applyAlignment="1">
      <alignment/>
    </xf>
    <xf numFmtId="0" fontId="43" fillId="35" borderId="11" xfId="53" applyFont="1" applyFill="1" applyBorder="1" applyAlignment="1">
      <alignment vertical="top" wrapText="1"/>
      <protection/>
    </xf>
    <xf numFmtId="0" fontId="43" fillId="34" borderId="11" xfId="53" applyFont="1" applyFill="1" applyBorder="1" applyAlignment="1">
      <alignment vertical="top" wrapText="1"/>
      <protection/>
    </xf>
    <xf numFmtId="0" fontId="43" fillId="34" borderId="11" xfId="53" applyFont="1" applyFill="1" applyBorder="1" applyAlignment="1">
      <alignment vertical="top"/>
      <protection/>
    </xf>
    <xf numFmtId="0" fontId="2" fillId="35" borderId="11" xfId="53" applyFont="1" applyFill="1" applyBorder="1" applyAlignment="1">
      <alignment vertical="top" wrapText="1"/>
      <protection/>
    </xf>
    <xf numFmtId="0" fontId="40" fillId="0" borderId="11" xfId="0" applyFont="1" applyBorder="1" applyAlignment="1">
      <alignment/>
    </xf>
    <xf numFmtId="3" fontId="41" fillId="33" borderId="11" xfId="0" applyNumberFormat="1" applyFont="1" applyFill="1" applyBorder="1" applyAlignment="1">
      <alignment horizontal="center" vertical="center" wrapText="1"/>
    </xf>
    <xf numFmtId="3" fontId="40" fillId="0" borderId="11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0"/>
  <sheetViews>
    <sheetView tabSelected="1" zoomScale="77" zoomScaleNormal="77" zoomScalePageLayoutView="0" workbookViewId="0" topLeftCell="D88">
      <selection activeCell="L89" sqref="L89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0" customWidth="1"/>
    <col min="13" max="13" width="16.421875" style="3" customWidth="1"/>
    <col min="14" max="15" width="15.28125" style="4" customWidth="1"/>
    <col min="16" max="16" width="28.8515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42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101</v>
      </c>
      <c r="C2" s="6" t="s">
        <v>21</v>
      </c>
      <c r="D2" s="6" t="s">
        <v>22</v>
      </c>
      <c r="E2" s="6" t="s">
        <v>23</v>
      </c>
      <c r="F2" s="7" t="s">
        <v>17</v>
      </c>
      <c r="G2" s="6" t="s">
        <v>157</v>
      </c>
      <c r="H2" s="17" t="s">
        <v>18</v>
      </c>
      <c r="I2" s="6" t="s">
        <v>98</v>
      </c>
      <c r="J2" s="18" t="s">
        <v>17</v>
      </c>
      <c r="K2" s="6" t="s">
        <v>99</v>
      </c>
      <c r="L2" s="43">
        <f>1439009+270848</f>
        <v>1709857</v>
      </c>
      <c r="M2" s="7" t="s">
        <v>17</v>
      </c>
      <c r="N2" s="8">
        <v>29346</v>
      </c>
      <c r="O2" s="9">
        <v>73050</v>
      </c>
      <c r="P2" s="6" t="s">
        <v>100</v>
      </c>
    </row>
    <row r="3" spans="1:16" s="10" customFormat="1" ht="22.5" customHeight="1">
      <c r="A3" s="14" t="s">
        <v>16</v>
      </c>
      <c r="B3" s="6" t="s">
        <v>101</v>
      </c>
      <c r="C3" s="6" t="s">
        <v>24</v>
      </c>
      <c r="D3" s="6" t="s">
        <v>25</v>
      </c>
      <c r="E3" s="6" t="s">
        <v>26</v>
      </c>
      <c r="F3" s="7" t="s">
        <v>17</v>
      </c>
      <c r="G3" s="6" t="s">
        <v>158</v>
      </c>
      <c r="H3" s="17" t="s">
        <v>18</v>
      </c>
      <c r="I3" s="6" t="s">
        <v>98</v>
      </c>
      <c r="J3" s="18" t="s">
        <v>17</v>
      </c>
      <c r="K3" s="6" t="s">
        <v>99</v>
      </c>
      <c r="L3" s="43">
        <f>1142289+274144</f>
        <v>1416433</v>
      </c>
      <c r="M3" s="7" t="s">
        <v>17</v>
      </c>
      <c r="N3" s="8">
        <v>33897</v>
      </c>
      <c r="O3" s="9">
        <v>73050</v>
      </c>
      <c r="P3" s="6" t="s">
        <v>100</v>
      </c>
    </row>
    <row r="4" spans="1:16" s="10" customFormat="1" ht="22.5" customHeight="1">
      <c r="A4" s="14" t="s">
        <v>16</v>
      </c>
      <c r="B4" s="6" t="s">
        <v>101</v>
      </c>
      <c r="C4" s="31" t="s">
        <v>294</v>
      </c>
      <c r="D4" s="6" t="s">
        <v>241</v>
      </c>
      <c r="E4" s="6" t="s">
        <v>295</v>
      </c>
      <c r="F4" s="7" t="s">
        <v>17</v>
      </c>
      <c r="G4" s="6" t="s">
        <v>19</v>
      </c>
      <c r="H4" s="23" t="s">
        <v>18</v>
      </c>
      <c r="I4" s="6" t="s">
        <v>98</v>
      </c>
      <c r="J4" s="18" t="s">
        <v>17</v>
      </c>
      <c r="K4" s="6" t="s">
        <v>99</v>
      </c>
      <c r="L4" s="43">
        <v>1352275</v>
      </c>
      <c r="M4" s="7" t="s">
        <v>17</v>
      </c>
      <c r="N4" s="8">
        <v>41722</v>
      </c>
      <c r="O4" s="9">
        <v>43708</v>
      </c>
      <c r="P4" s="6" t="s">
        <v>100</v>
      </c>
    </row>
    <row r="5" spans="1:16" s="10" customFormat="1" ht="22.5" customHeight="1">
      <c r="A5" s="14" t="s">
        <v>16</v>
      </c>
      <c r="B5" s="6" t="s">
        <v>101</v>
      </c>
      <c r="C5" s="6" t="s">
        <v>27</v>
      </c>
      <c r="D5" s="6" t="s">
        <v>28</v>
      </c>
      <c r="E5" s="6" t="s">
        <v>29</v>
      </c>
      <c r="F5" s="7" t="s">
        <v>17</v>
      </c>
      <c r="G5" s="6" t="s">
        <v>159</v>
      </c>
      <c r="H5" s="17" t="s">
        <v>18</v>
      </c>
      <c r="I5" s="6" t="s">
        <v>98</v>
      </c>
      <c r="J5" s="18" t="s">
        <v>17</v>
      </c>
      <c r="K5" s="6" t="s">
        <v>99</v>
      </c>
      <c r="L5" s="43">
        <v>1636155</v>
      </c>
      <c r="M5" s="7" t="s">
        <v>17</v>
      </c>
      <c r="N5" s="8">
        <v>29348</v>
      </c>
      <c r="O5" s="9">
        <v>73050</v>
      </c>
      <c r="P5" s="6" t="s">
        <v>100</v>
      </c>
    </row>
    <row r="6" spans="1:16" s="10" customFormat="1" ht="22.5" customHeight="1">
      <c r="A6" s="14" t="s">
        <v>16</v>
      </c>
      <c r="B6" s="6" t="s">
        <v>101</v>
      </c>
      <c r="C6" s="6" t="s">
        <v>30</v>
      </c>
      <c r="D6" s="6" t="s">
        <v>31</v>
      </c>
      <c r="E6" s="6" t="s">
        <v>32</v>
      </c>
      <c r="F6" s="7" t="s">
        <v>17</v>
      </c>
      <c r="G6" s="6" t="s">
        <v>158</v>
      </c>
      <c r="H6" s="17" t="s">
        <v>18</v>
      </c>
      <c r="I6" s="6" t="s">
        <v>98</v>
      </c>
      <c r="J6" s="18" t="s">
        <v>17</v>
      </c>
      <c r="K6" s="6" t="s">
        <v>99</v>
      </c>
      <c r="L6" s="43">
        <v>1720835</v>
      </c>
      <c r="M6" s="7" t="s">
        <v>17</v>
      </c>
      <c r="N6" s="8">
        <v>28004</v>
      </c>
      <c r="O6" s="9">
        <v>73050</v>
      </c>
      <c r="P6" s="6" t="s">
        <v>100</v>
      </c>
    </row>
    <row r="7" spans="1:16" s="10" customFormat="1" ht="22.5" customHeight="1">
      <c r="A7" s="14" t="s">
        <v>16</v>
      </c>
      <c r="B7" s="6" t="s">
        <v>101</v>
      </c>
      <c r="C7" s="35" t="s">
        <v>188</v>
      </c>
      <c r="D7" s="6" t="s">
        <v>189</v>
      </c>
      <c r="E7" s="6" t="s">
        <v>190</v>
      </c>
      <c r="F7" s="7" t="s">
        <v>17</v>
      </c>
      <c r="G7" s="6" t="s">
        <v>191</v>
      </c>
      <c r="H7" s="23" t="s">
        <v>18</v>
      </c>
      <c r="I7" s="6" t="s">
        <v>98</v>
      </c>
      <c r="J7" s="18" t="s">
        <v>17</v>
      </c>
      <c r="K7" s="6" t="s">
        <v>99</v>
      </c>
      <c r="L7" s="43">
        <v>1219476</v>
      </c>
      <c r="M7" s="7" t="s">
        <v>17</v>
      </c>
      <c r="N7" s="8">
        <v>42064</v>
      </c>
      <c r="O7" s="9">
        <v>73050</v>
      </c>
      <c r="P7" s="6" t="s">
        <v>100</v>
      </c>
    </row>
    <row r="8" spans="1:16" s="10" customFormat="1" ht="22.5" customHeight="1">
      <c r="A8" s="14" t="s">
        <v>16</v>
      </c>
      <c r="B8" s="6" t="s">
        <v>101</v>
      </c>
      <c r="C8" s="6" t="s">
        <v>33</v>
      </c>
      <c r="D8" s="6" t="s">
        <v>34</v>
      </c>
      <c r="E8" s="6" t="s">
        <v>35</v>
      </c>
      <c r="F8" s="7" t="s">
        <v>17</v>
      </c>
      <c r="G8" s="6" t="s">
        <v>160</v>
      </c>
      <c r="H8" s="17" t="s">
        <v>18</v>
      </c>
      <c r="I8" s="6" t="s">
        <v>98</v>
      </c>
      <c r="J8" s="18" t="s">
        <v>17</v>
      </c>
      <c r="K8" s="6" t="s">
        <v>99</v>
      </c>
      <c r="L8" s="43">
        <v>1871842</v>
      </c>
      <c r="M8" s="7" t="s">
        <v>17</v>
      </c>
      <c r="N8" s="8">
        <v>29320</v>
      </c>
      <c r="O8" s="9">
        <v>73050</v>
      </c>
      <c r="P8" s="6" t="s">
        <v>100</v>
      </c>
    </row>
    <row r="9" spans="1:16" s="10" customFormat="1" ht="22.5" customHeight="1">
      <c r="A9" s="14" t="s">
        <v>16</v>
      </c>
      <c r="B9" s="6" t="s">
        <v>101</v>
      </c>
      <c r="C9" s="6" t="s">
        <v>36</v>
      </c>
      <c r="D9" s="6" t="s">
        <v>37</v>
      </c>
      <c r="E9" s="6" t="s">
        <v>38</v>
      </c>
      <c r="F9" s="7" t="s">
        <v>17</v>
      </c>
      <c r="G9" s="6" t="s">
        <v>161</v>
      </c>
      <c r="H9" s="17" t="s">
        <v>18</v>
      </c>
      <c r="I9" s="6" t="s">
        <v>98</v>
      </c>
      <c r="J9" s="18" t="s">
        <v>17</v>
      </c>
      <c r="K9" s="6" t="s">
        <v>99</v>
      </c>
      <c r="L9" s="43">
        <v>1466983</v>
      </c>
      <c r="M9" s="7" t="s">
        <v>17</v>
      </c>
      <c r="N9" s="8">
        <v>30035</v>
      </c>
      <c r="O9" s="9">
        <v>73050</v>
      </c>
      <c r="P9" s="6" t="s">
        <v>100</v>
      </c>
    </row>
    <row r="10" spans="1:16" s="10" customFormat="1" ht="22.5" customHeight="1">
      <c r="A10" s="14" t="s">
        <v>16</v>
      </c>
      <c r="B10" s="6" t="s">
        <v>101</v>
      </c>
      <c r="C10" s="6" t="s">
        <v>39</v>
      </c>
      <c r="D10" s="6" t="s">
        <v>41</v>
      </c>
      <c r="E10" s="6" t="s">
        <v>40</v>
      </c>
      <c r="F10" s="7" t="s">
        <v>17</v>
      </c>
      <c r="G10" s="6" t="s">
        <v>162</v>
      </c>
      <c r="H10" s="17" t="s">
        <v>18</v>
      </c>
      <c r="I10" s="6" t="s">
        <v>98</v>
      </c>
      <c r="J10" s="18" t="s">
        <v>17</v>
      </c>
      <c r="K10" s="6" t="s">
        <v>99</v>
      </c>
      <c r="L10" s="43">
        <f>768453+41436</f>
        <v>809889</v>
      </c>
      <c r="M10" s="7" t="s">
        <v>17</v>
      </c>
      <c r="N10" s="8">
        <v>40179</v>
      </c>
      <c r="O10" s="9">
        <v>73050</v>
      </c>
      <c r="P10" s="6" t="s">
        <v>100</v>
      </c>
    </row>
    <row r="11" spans="1:16" s="10" customFormat="1" ht="22.5" customHeight="1">
      <c r="A11" s="14" t="s">
        <v>16</v>
      </c>
      <c r="B11" s="6" t="s">
        <v>101</v>
      </c>
      <c r="C11" s="6" t="s">
        <v>42</v>
      </c>
      <c r="D11" s="6" t="s">
        <v>43</v>
      </c>
      <c r="E11" s="6" t="s">
        <v>44</v>
      </c>
      <c r="F11" s="7" t="s">
        <v>17</v>
      </c>
      <c r="G11" s="6" t="s">
        <v>158</v>
      </c>
      <c r="H11" s="17" t="s">
        <v>18</v>
      </c>
      <c r="I11" s="6" t="s">
        <v>98</v>
      </c>
      <c r="J11" s="18" t="s">
        <v>17</v>
      </c>
      <c r="K11" s="6" t="s">
        <v>99</v>
      </c>
      <c r="L11" s="43">
        <f>1348948+28921</f>
        <v>1377869</v>
      </c>
      <c r="M11" s="7" t="s">
        <v>17</v>
      </c>
      <c r="N11" s="8">
        <v>34658</v>
      </c>
      <c r="O11" s="9">
        <v>73050</v>
      </c>
      <c r="P11" s="6" t="s">
        <v>100</v>
      </c>
    </row>
    <row r="12" spans="1:16" s="10" customFormat="1" ht="22.5" customHeight="1">
      <c r="A12" s="14" t="s">
        <v>16</v>
      </c>
      <c r="B12" s="6" t="s">
        <v>101</v>
      </c>
      <c r="C12" s="6" t="s">
        <v>45</v>
      </c>
      <c r="D12" s="6" t="s">
        <v>46</v>
      </c>
      <c r="E12" s="6" t="s">
        <v>47</v>
      </c>
      <c r="F12" s="7" t="s">
        <v>17</v>
      </c>
      <c r="G12" s="6" t="s">
        <v>163</v>
      </c>
      <c r="H12" s="17" t="s">
        <v>18</v>
      </c>
      <c r="I12" s="6" t="s">
        <v>98</v>
      </c>
      <c r="J12" s="18" t="s">
        <v>17</v>
      </c>
      <c r="K12" s="6" t="s">
        <v>99</v>
      </c>
      <c r="L12" s="43">
        <v>1100172</v>
      </c>
      <c r="M12" s="7" t="s">
        <v>17</v>
      </c>
      <c r="N12" s="8">
        <v>35546</v>
      </c>
      <c r="O12" s="9">
        <v>73050</v>
      </c>
      <c r="P12" s="6" t="s">
        <v>100</v>
      </c>
    </row>
    <row r="13" spans="1:16" s="10" customFormat="1" ht="22.5" customHeight="1">
      <c r="A13" s="14" t="s">
        <v>16</v>
      </c>
      <c r="B13" s="6" t="s">
        <v>101</v>
      </c>
      <c r="C13" s="6" t="s">
        <v>48</v>
      </c>
      <c r="D13" s="6" t="s">
        <v>49</v>
      </c>
      <c r="E13" s="6" t="s">
        <v>50</v>
      </c>
      <c r="F13" s="7" t="s">
        <v>17</v>
      </c>
      <c r="G13" s="6" t="s">
        <v>164</v>
      </c>
      <c r="H13" s="17" t="s">
        <v>18</v>
      </c>
      <c r="I13" s="6" t="s">
        <v>98</v>
      </c>
      <c r="J13" s="18" t="s">
        <v>17</v>
      </c>
      <c r="K13" s="6" t="s">
        <v>99</v>
      </c>
      <c r="L13" s="43">
        <f>1048450+382149</f>
        <v>1430599</v>
      </c>
      <c r="M13" s="7" t="s">
        <v>17</v>
      </c>
      <c r="N13" s="8">
        <v>35057</v>
      </c>
      <c r="O13" s="9">
        <v>73050</v>
      </c>
      <c r="P13" s="6" t="s">
        <v>100</v>
      </c>
    </row>
    <row r="14" spans="1:16" s="10" customFormat="1" ht="22.5" customHeight="1">
      <c r="A14" s="14" t="s">
        <v>16</v>
      </c>
      <c r="B14" s="6" t="s">
        <v>101</v>
      </c>
      <c r="C14" s="6" t="s">
        <v>51</v>
      </c>
      <c r="D14" s="6" t="s">
        <v>52</v>
      </c>
      <c r="E14" s="6" t="s">
        <v>53</v>
      </c>
      <c r="F14" s="7" t="s">
        <v>17</v>
      </c>
      <c r="G14" s="6" t="s">
        <v>163</v>
      </c>
      <c r="H14" s="17" t="s">
        <v>18</v>
      </c>
      <c r="I14" s="6" t="s">
        <v>98</v>
      </c>
      <c r="J14" s="18" t="s">
        <v>17</v>
      </c>
      <c r="K14" s="6" t="s">
        <v>99</v>
      </c>
      <c r="L14" s="43">
        <f>906034+382954</f>
        <v>1288988</v>
      </c>
      <c r="M14" s="7" t="s">
        <v>17</v>
      </c>
      <c r="N14" s="8">
        <v>35859</v>
      </c>
      <c r="O14" s="9">
        <v>73050</v>
      </c>
      <c r="P14" s="6" t="s">
        <v>100</v>
      </c>
    </row>
    <row r="15" spans="1:16" s="10" customFormat="1" ht="22.5" customHeight="1">
      <c r="A15" s="14" t="s">
        <v>16</v>
      </c>
      <c r="B15" s="6" t="s">
        <v>101</v>
      </c>
      <c r="C15" s="6" t="s">
        <v>54</v>
      </c>
      <c r="D15" s="6" t="s">
        <v>56</v>
      </c>
      <c r="E15" s="6" t="s">
        <v>55</v>
      </c>
      <c r="F15" s="7" t="s">
        <v>17</v>
      </c>
      <c r="G15" s="6" t="s">
        <v>165</v>
      </c>
      <c r="H15" s="17" t="s">
        <v>18</v>
      </c>
      <c r="I15" s="6" t="s">
        <v>98</v>
      </c>
      <c r="J15" s="18" t="s">
        <v>17</v>
      </c>
      <c r="K15" s="6" t="s">
        <v>99</v>
      </c>
      <c r="L15" s="43">
        <v>1580163</v>
      </c>
      <c r="M15" s="7" t="s">
        <v>17</v>
      </c>
      <c r="N15" s="8">
        <v>35538</v>
      </c>
      <c r="O15" s="25">
        <v>73050</v>
      </c>
      <c r="P15" s="6" t="s">
        <v>100</v>
      </c>
    </row>
    <row r="16" spans="1:16" s="10" customFormat="1" ht="22.5" customHeight="1">
      <c r="A16" s="14" t="s">
        <v>16</v>
      </c>
      <c r="B16" s="6" t="s">
        <v>101</v>
      </c>
      <c r="C16" s="6" t="s">
        <v>196</v>
      </c>
      <c r="D16" s="6" t="s">
        <v>197</v>
      </c>
      <c r="E16" s="6" t="s">
        <v>198</v>
      </c>
      <c r="F16" s="7" t="s">
        <v>17</v>
      </c>
      <c r="G16" s="6" t="s">
        <v>199</v>
      </c>
      <c r="H16" s="23" t="s">
        <v>18</v>
      </c>
      <c r="I16" s="6" t="s">
        <v>98</v>
      </c>
      <c r="J16" s="18" t="s">
        <v>17</v>
      </c>
      <c r="K16" s="6" t="s">
        <v>99</v>
      </c>
      <c r="L16" s="43">
        <v>1013223</v>
      </c>
      <c r="M16" s="7" t="s">
        <v>17</v>
      </c>
      <c r="N16" s="8">
        <v>42064</v>
      </c>
      <c r="O16" s="25">
        <v>73050</v>
      </c>
      <c r="P16" s="6" t="s">
        <v>100</v>
      </c>
    </row>
    <row r="17" spans="1:16" s="10" customFormat="1" ht="22.5" customHeight="1">
      <c r="A17" s="14" t="s">
        <v>16</v>
      </c>
      <c r="B17" s="6" t="s">
        <v>101</v>
      </c>
      <c r="C17" s="6" t="s">
        <v>204</v>
      </c>
      <c r="D17" s="6" t="s">
        <v>205</v>
      </c>
      <c r="E17" s="6" t="s">
        <v>206</v>
      </c>
      <c r="F17" s="7" t="s">
        <v>17</v>
      </c>
      <c r="G17" s="6" t="s">
        <v>207</v>
      </c>
      <c r="H17" s="23" t="s">
        <v>18</v>
      </c>
      <c r="I17" s="6" t="s">
        <v>98</v>
      </c>
      <c r="J17" s="18" t="s">
        <v>17</v>
      </c>
      <c r="K17" s="6" t="s">
        <v>99</v>
      </c>
      <c r="L17" s="43">
        <f>916253+171115</f>
        <v>1087368</v>
      </c>
      <c r="M17" s="7" t="s">
        <v>17</v>
      </c>
      <c r="N17" s="8">
        <v>42065</v>
      </c>
      <c r="O17" s="25">
        <v>73050</v>
      </c>
      <c r="P17" s="6" t="s">
        <v>100</v>
      </c>
    </row>
    <row r="18" spans="1:16" s="10" customFormat="1" ht="22.5" customHeight="1">
      <c r="A18" s="14" t="s">
        <v>16</v>
      </c>
      <c r="B18" s="6" t="s">
        <v>101</v>
      </c>
      <c r="C18" s="6" t="s">
        <v>57</v>
      </c>
      <c r="D18" s="6" t="s">
        <v>58</v>
      </c>
      <c r="E18" s="6" t="s">
        <v>59</v>
      </c>
      <c r="F18" s="7" t="s">
        <v>17</v>
      </c>
      <c r="G18" s="6" t="s">
        <v>166</v>
      </c>
      <c r="H18" s="17" t="s">
        <v>18</v>
      </c>
      <c r="I18" s="6" t="s">
        <v>98</v>
      </c>
      <c r="J18" s="18" t="s">
        <v>17</v>
      </c>
      <c r="K18" s="6" t="s">
        <v>99</v>
      </c>
      <c r="L18" s="43">
        <v>1180574</v>
      </c>
      <c r="M18" s="7" t="s">
        <v>17</v>
      </c>
      <c r="N18" s="8">
        <v>39874</v>
      </c>
      <c r="O18" s="9">
        <v>73050</v>
      </c>
      <c r="P18" s="6" t="s">
        <v>100</v>
      </c>
    </row>
    <row r="19" spans="1:16" s="10" customFormat="1" ht="22.5" customHeight="1">
      <c r="A19" s="14" t="s">
        <v>16</v>
      </c>
      <c r="B19" s="6" t="s">
        <v>101</v>
      </c>
      <c r="C19" s="6" t="s">
        <v>60</v>
      </c>
      <c r="D19" s="6" t="s">
        <v>61</v>
      </c>
      <c r="E19" s="6" t="s">
        <v>167</v>
      </c>
      <c r="F19" s="7" t="s">
        <v>17</v>
      </c>
      <c r="G19" s="6" t="s">
        <v>157</v>
      </c>
      <c r="H19" s="17" t="s">
        <v>18</v>
      </c>
      <c r="I19" s="6" t="s">
        <v>98</v>
      </c>
      <c r="J19" s="18" t="s">
        <v>17</v>
      </c>
      <c r="K19" s="6" t="s">
        <v>99</v>
      </c>
      <c r="L19" s="43">
        <f>1436159+134923</f>
        <v>1571082</v>
      </c>
      <c r="M19" s="7" t="s">
        <v>17</v>
      </c>
      <c r="N19" s="8">
        <v>29321</v>
      </c>
      <c r="O19" s="9">
        <v>73049</v>
      </c>
      <c r="P19" s="6" t="s">
        <v>100</v>
      </c>
    </row>
    <row r="20" spans="1:16" s="10" customFormat="1" ht="22.5" customHeight="1">
      <c r="A20" s="14" t="s">
        <v>16</v>
      </c>
      <c r="B20" s="6" t="s">
        <v>101</v>
      </c>
      <c r="C20" s="6" t="s">
        <v>62</v>
      </c>
      <c r="D20" s="6" t="s">
        <v>63</v>
      </c>
      <c r="E20" s="6" t="s">
        <v>64</v>
      </c>
      <c r="F20" s="7" t="s">
        <v>17</v>
      </c>
      <c r="G20" s="6" t="s">
        <v>157</v>
      </c>
      <c r="H20" s="17" t="s">
        <v>18</v>
      </c>
      <c r="I20" s="6" t="s">
        <v>98</v>
      </c>
      <c r="J20" s="18" t="s">
        <v>17</v>
      </c>
      <c r="K20" s="6" t="s">
        <v>99</v>
      </c>
      <c r="L20" s="43">
        <f>1483432+281300</f>
        <v>1764732</v>
      </c>
      <c r="M20" s="7" t="s">
        <v>17</v>
      </c>
      <c r="N20" s="8">
        <v>29830</v>
      </c>
      <c r="O20" s="9">
        <v>73050</v>
      </c>
      <c r="P20" s="6" t="s">
        <v>100</v>
      </c>
    </row>
    <row r="21" spans="1:16" s="10" customFormat="1" ht="22.5" customHeight="1">
      <c r="A21" s="14" t="s">
        <v>16</v>
      </c>
      <c r="B21" s="6" t="s">
        <v>101</v>
      </c>
      <c r="C21" s="21" t="s">
        <v>65</v>
      </c>
      <c r="D21" s="36" t="s">
        <v>66</v>
      </c>
      <c r="E21" s="6" t="s">
        <v>67</v>
      </c>
      <c r="F21" s="7" t="s">
        <v>17</v>
      </c>
      <c r="G21" s="6" t="s">
        <v>158</v>
      </c>
      <c r="H21" s="17" t="s">
        <v>18</v>
      </c>
      <c r="I21" s="6" t="s">
        <v>98</v>
      </c>
      <c r="J21" s="18" t="s">
        <v>17</v>
      </c>
      <c r="K21" s="6" t="s">
        <v>99</v>
      </c>
      <c r="L21" s="43">
        <f>1603042+105219</f>
        <v>1708261</v>
      </c>
      <c r="M21" s="7" t="s">
        <v>17</v>
      </c>
      <c r="N21" s="8">
        <v>26072</v>
      </c>
      <c r="O21" s="9">
        <v>73050</v>
      </c>
      <c r="P21" s="22" t="s">
        <v>100</v>
      </c>
    </row>
    <row r="22" spans="1:16" s="10" customFormat="1" ht="22.5" customHeight="1">
      <c r="A22" s="14" t="s">
        <v>16</v>
      </c>
      <c r="B22" s="6" t="s">
        <v>101</v>
      </c>
      <c r="C22" s="21" t="s">
        <v>153</v>
      </c>
      <c r="D22" s="36" t="s">
        <v>154</v>
      </c>
      <c r="E22" s="6" t="s">
        <v>155</v>
      </c>
      <c r="F22" s="7" t="s">
        <v>17</v>
      </c>
      <c r="G22" s="6" t="s">
        <v>168</v>
      </c>
      <c r="H22" s="17" t="s">
        <v>156</v>
      </c>
      <c r="I22" s="6" t="s">
        <v>98</v>
      </c>
      <c r="J22" s="18" t="s">
        <v>17</v>
      </c>
      <c r="K22" s="6" t="s">
        <v>99</v>
      </c>
      <c r="L22" s="43">
        <v>1951230</v>
      </c>
      <c r="M22" s="7" t="s">
        <v>17</v>
      </c>
      <c r="N22" s="8">
        <v>41473</v>
      </c>
      <c r="O22" s="9">
        <v>43298</v>
      </c>
      <c r="P22" s="22" t="s">
        <v>100</v>
      </c>
    </row>
    <row r="23" spans="1:16" s="10" customFormat="1" ht="22.5" customHeight="1">
      <c r="A23" s="14" t="s">
        <v>16</v>
      </c>
      <c r="B23" s="6" t="s">
        <v>101</v>
      </c>
      <c r="C23" s="21" t="s">
        <v>68</v>
      </c>
      <c r="D23" s="36" t="s">
        <v>69</v>
      </c>
      <c r="E23" s="6" t="s">
        <v>70</v>
      </c>
      <c r="F23" s="7" t="s">
        <v>17</v>
      </c>
      <c r="G23" s="6" t="s">
        <v>158</v>
      </c>
      <c r="H23" s="17" t="s">
        <v>18</v>
      </c>
      <c r="I23" s="6" t="s">
        <v>98</v>
      </c>
      <c r="J23" s="18" t="s">
        <v>17</v>
      </c>
      <c r="K23" s="6" t="s">
        <v>99</v>
      </c>
      <c r="L23" s="43">
        <v>1410009</v>
      </c>
      <c r="M23" s="7" t="s">
        <v>17</v>
      </c>
      <c r="N23" s="8">
        <v>29830</v>
      </c>
      <c r="O23" s="9">
        <v>73050</v>
      </c>
      <c r="P23" s="6" t="s">
        <v>100</v>
      </c>
    </row>
    <row r="24" spans="1:16" s="10" customFormat="1" ht="22.5" customHeight="1">
      <c r="A24" s="14" t="s">
        <v>16</v>
      </c>
      <c r="B24" s="6" t="s">
        <v>101</v>
      </c>
      <c r="C24" s="37" t="s">
        <v>52</v>
      </c>
      <c r="D24" s="36" t="s">
        <v>218</v>
      </c>
      <c r="E24" s="6" t="s">
        <v>219</v>
      </c>
      <c r="F24" s="7" t="s">
        <v>17</v>
      </c>
      <c r="G24" s="6" t="s">
        <v>220</v>
      </c>
      <c r="H24" s="23" t="s">
        <v>18</v>
      </c>
      <c r="I24" s="6" t="s">
        <v>98</v>
      </c>
      <c r="J24" s="18" t="s">
        <v>17</v>
      </c>
      <c r="K24" s="6" t="s">
        <v>99</v>
      </c>
      <c r="L24" s="43">
        <v>1021418</v>
      </c>
      <c r="M24" s="7" t="s">
        <v>17</v>
      </c>
      <c r="N24" s="8">
        <v>41334</v>
      </c>
      <c r="O24" s="9">
        <v>73050</v>
      </c>
      <c r="P24" s="6" t="s">
        <v>100</v>
      </c>
    </row>
    <row r="25" spans="1:16" s="10" customFormat="1" ht="22.5" customHeight="1">
      <c r="A25" s="14" t="s">
        <v>16</v>
      </c>
      <c r="B25" s="6" t="s">
        <v>101</v>
      </c>
      <c r="C25" s="37" t="s">
        <v>221</v>
      </c>
      <c r="D25" s="6" t="s">
        <v>222</v>
      </c>
      <c r="E25" s="6" t="s">
        <v>223</v>
      </c>
      <c r="F25" s="7" t="s">
        <v>17</v>
      </c>
      <c r="G25" s="6" t="s">
        <v>224</v>
      </c>
      <c r="H25" s="23" t="s">
        <v>18</v>
      </c>
      <c r="I25" s="6" t="s">
        <v>98</v>
      </c>
      <c r="J25" s="18" t="s">
        <v>17</v>
      </c>
      <c r="K25" s="6" t="s">
        <v>99</v>
      </c>
      <c r="L25" s="43">
        <v>1192380</v>
      </c>
      <c r="M25" s="7" t="s">
        <v>17</v>
      </c>
      <c r="N25" s="8">
        <v>42064</v>
      </c>
      <c r="O25" s="9">
        <v>73050</v>
      </c>
      <c r="P25" s="6" t="s">
        <v>100</v>
      </c>
    </row>
    <row r="26" spans="1:16" s="10" customFormat="1" ht="22.5" customHeight="1">
      <c r="A26" s="14" t="s">
        <v>16</v>
      </c>
      <c r="B26" s="6" t="s">
        <v>101</v>
      </c>
      <c r="C26" s="38" t="s">
        <v>73</v>
      </c>
      <c r="D26" s="36" t="s">
        <v>74</v>
      </c>
      <c r="E26" s="6" t="s">
        <v>75</v>
      </c>
      <c r="F26" s="7" t="s">
        <v>17</v>
      </c>
      <c r="G26" s="6" t="s">
        <v>169</v>
      </c>
      <c r="H26" s="17" t="s">
        <v>18</v>
      </c>
      <c r="I26" s="6" t="s">
        <v>98</v>
      </c>
      <c r="J26" s="18" t="s">
        <v>17</v>
      </c>
      <c r="K26" s="6" t="s">
        <v>99</v>
      </c>
      <c r="L26" s="43">
        <v>1235315</v>
      </c>
      <c r="M26" s="7" t="s">
        <v>17</v>
      </c>
      <c r="N26" s="8">
        <v>37316</v>
      </c>
      <c r="O26" s="9">
        <v>73050</v>
      </c>
      <c r="P26" s="6" t="s">
        <v>100</v>
      </c>
    </row>
    <row r="27" spans="1:16" s="10" customFormat="1" ht="22.5" customHeight="1">
      <c r="A27" s="14" t="s">
        <v>16</v>
      </c>
      <c r="B27" s="6" t="s">
        <v>101</v>
      </c>
      <c r="C27" s="38" t="s">
        <v>76</v>
      </c>
      <c r="D27" s="36" t="s">
        <v>77</v>
      </c>
      <c r="E27" s="6" t="s">
        <v>78</v>
      </c>
      <c r="F27" s="7" t="s">
        <v>17</v>
      </c>
      <c r="G27" s="6" t="s">
        <v>159</v>
      </c>
      <c r="H27" s="17" t="s">
        <v>18</v>
      </c>
      <c r="I27" s="6" t="s">
        <v>98</v>
      </c>
      <c r="J27" s="18" t="s">
        <v>17</v>
      </c>
      <c r="K27" s="6" t="s">
        <v>99</v>
      </c>
      <c r="L27" s="43">
        <f>1152195+292531</f>
        <v>1444726</v>
      </c>
      <c r="M27" s="7" t="s">
        <v>17</v>
      </c>
      <c r="N27" s="8">
        <v>35125</v>
      </c>
      <c r="O27" s="9">
        <v>73050</v>
      </c>
      <c r="P27" s="6" t="s">
        <v>100</v>
      </c>
    </row>
    <row r="28" spans="1:16" s="10" customFormat="1" ht="22.5" customHeight="1">
      <c r="A28" s="14" t="s">
        <v>16</v>
      </c>
      <c r="B28" s="6" t="s">
        <v>101</v>
      </c>
      <c r="C28" s="38" t="s">
        <v>56</v>
      </c>
      <c r="D28" s="36" t="s">
        <v>79</v>
      </c>
      <c r="E28" s="6" t="s">
        <v>80</v>
      </c>
      <c r="F28" s="7" t="s">
        <v>17</v>
      </c>
      <c r="G28" s="6" t="s">
        <v>170</v>
      </c>
      <c r="H28" s="17" t="s">
        <v>18</v>
      </c>
      <c r="I28" s="6" t="s">
        <v>98</v>
      </c>
      <c r="J28" s="18" t="s">
        <v>17</v>
      </c>
      <c r="K28" s="6" t="s">
        <v>99</v>
      </c>
      <c r="L28" s="43">
        <v>1751452</v>
      </c>
      <c r="M28" s="7" t="s">
        <v>17</v>
      </c>
      <c r="N28" s="8">
        <v>32962</v>
      </c>
      <c r="O28" s="9">
        <v>73050</v>
      </c>
      <c r="P28" s="6" t="s">
        <v>100</v>
      </c>
    </row>
    <row r="29" spans="1:16" s="10" customFormat="1" ht="22.5" customHeight="1">
      <c r="A29" s="14" t="s">
        <v>16</v>
      </c>
      <c r="B29" s="6" t="s">
        <v>101</v>
      </c>
      <c r="C29" s="38" t="s">
        <v>84</v>
      </c>
      <c r="D29" s="36" t="s">
        <v>85</v>
      </c>
      <c r="E29" s="6" t="s">
        <v>86</v>
      </c>
      <c r="F29" s="7" t="s">
        <v>17</v>
      </c>
      <c r="G29" s="6" t="s">
        <v>157</v>
      </c>
      <c r="H29" s="17" t="s">
        <v>18</v>
      </c>
      <c r="I29" s="6" t="s">
        <v>98</v>
      </c>
      <c r="J29" s="18" t="s">
        <v>17</v>
      </c>
      <c r="K29" s="6" t="s">
        <v>99</v>
      </c>
      <c r="L29" s="43">
        <f>1316227+390040</f>
        <v>1706267</v>
      </c>
      <c r="M29" s="7" t="s">
        <v>17</v>
      </c>
      <c r="N29" s="8">
        <v>29830</v>
      </c>
      <c r="O29" s="9">
        <v>73050</v>
      </c>
      <c r="P29" s="6" t="s">
        <v>100</v>
      </c>
    </row>
    <row r="30" spans="1:16" s="10" customFormat="1" ht="22.5" customHeight="1">
      <c r="A30" s="14" t="s">
        <v>16</v>
      </c>
      <c r="B30" s="6" t="s">
        <v>101</v>
      </c>
      <c r="C30" s="38" t="s">
        <v>87</v>
      </c>
      <c r="D30" s="36" t="s">
        <v>88</v>
      </c>
      <c r="E30" s="6" t="s">
        <v>89</v>
      </c>
      <c r="F30" s="7" t="s">
        <v>17</v>
      </c>
      <c r="G30" s="6" t="s">
        <v>171</v>
      </c>
      <c r="H30" s="17" t="s">
        <v>18</v>
      </c>
      <c r="I30" s="6" t="s">
        <v>98</v>
      </c>
      <c r="J30" s="18" t="s">
        <v>17</v>
      </c>
      <c r="K30" s="6" t="s">
        <v>99</v>
      </c>
      <c r="L30" s="43">
        <v>355247</v>
      </c>
      <c r="M30" s="7" t="s">
        <v>17</v>
      </c>
      <c r="N30" s="8">
        <v>39874</v>
      </c>
      <c r="O30" s="9">
        <v>73050</v>
      </c>
      <c r="P30" s="6" t="s">
        <v>100</v>
      </c>
    </row>
    <row r="31" spans="1:16" s="10" customFormat="1" ht="22.5" customHeight="1">
      <c r="A31" s="14" t="s">
        <v>16</v>
      </c>
      <c r="B31" s="6" t="s">
        <v>101</v>
      </c>
      <c r="C31" s="38" t="s">
        <v>90</v>
      </c>
      <c r="D31" s="36" t="s">
        <v>90</v>
      </c>
      <c r="E31" s="6" t="s">
        <v>91</v>
      </c>
      <c r="F31" s="7" t="s">
        <v>17</v>
      </c>
      <c r="G31" s="6" t="s">
        <v>158</v>
      </c>
      <c r="H31" s="17" t="s">
        <v>19</v>
      </c>
      <c r="I31" s="6" t="s">
        <v>98</v>
      </c>
      <c r="J31" s="18" t="s">
        <v>17</v>
      </c>
      <c r="K31" s="6" t="s">
        <v>99</v>
      </c>
      <c r="L31" s="43">
        <v>1868830</v>
      </c>
      <c r="M31" s="7" t="s">
        <v>17</v>
      </c>
      <c r="N31" s="8">
        <v>36220</v>
      </c>
      <c r="O31" s="9">
        <v>73050</v>
      </c>
      <c r="P31" s="6" t="s">
        <v>100</v>
      </c>
    </row>
    <row r="32" spans="1:16" s="10" customFormat="1" ht="22.5" customHeight="1">
      <c r="A32" s="14" t="s">
        <v>16</v>
      </c>
      <c r="B32" s="6" t="s">
        <v>101</v>
      </c>
      <c r="C32" s="38" t="s">
        <v>92</v>
      </c>
      <c r="D32" s="36" t="s">
        <v>93</v>
      </c>
      <c r="E32" s="6" t="s">
        <v>94</v>
      </c>
      <c r="F32" s="7" t="s">
        <v>17</v>
      </c>
      <c r="G32" s="6" t="s">
        <v>172</v>
      </c>
      <c r="H32" s="17" t="s">
        <v>18</v>
      </c>
      <c r="I32" s="6" t="s">
        <v>98</v>
      </c>
      <c r="J32" s="18" t="s">
        <v>17</v>
      </c>
      <c r="K32" s="6" t="s">
        <v>99</v>
      </c>
      <c r="L32" s="43">
        <v>790491</v>
      </c>
      <c r="M32" s="7" t="s">
        <v>17</v>
      </c>
      <c r="N32" s="8">
        <v>38047</v>
      </c>
      <c r="O32" s="9">
        <v>73050</v>
      </c>
      <c r="P32" s="6" t="s">
        <v>100</v>
      </c>
    </row>
    <row r="33" spans="1:16" s="10" customFormat="1" ht="22.5" customHeight="1">
      <c r="A33" s="14" t="s">
        <v>16</v>
      </c>
      <c r="B33" s="6" t="s">
        <v>101</v>
      </c>
      <c r="C33" s="38" t="s">
        <v>95</v>
      </c>
      <c r="D33" s="36" t="s">
        <v>96</v>
      </c>
      <c r="E33" s="6" t="s">
        <v>97</v>
      </c>
      <c r="F33" s="7" t="s">
        <v>17</v>
      </c>
      <c r="G33" s="6" t="s">
        <v>173</v>
      </c>
      <c r="H33" s="17" t="s">
        <v>18</v>
      </c>
      <c r="I33" s="6" t="s">
        <v>98</v>
      </c>
      <c r="J33" s="18" t="s">
        <v>17</v>
      </c>
      <c r="K33" s="6" t="s">
        <v>99</v>
      </c>
      <c r="L33" s="43">
        <v>1397658</v>
      </c>
      <c r="M33" s="7" t="s">
        <v>17</v>
      </c>
      <c r="N33" s="8">
        <v>32580</v>
      </c>
      <c r="O33" s="9">
        <v>73050</v>
      </c>
      <c r="P33" s="6" t="s">
        <v>100</v>
      </c>
    </row>
    <row r="34" spans="1:16" s="10" customFormat="1" ht="22.5" customHeight="1">
      <c r="A34" s="14" t="s">
        <v>16</v>
      </c>
      <c r="B34" s="6" t="s">
        <v>101</v>
      </c>
      <c r="C34" s="38" t="s">
        <v>102</v>
      </c>
      <c r="D34" s="36" t="s">
        <v>103</v>
      </c>
      <c r="E34" s="6" t="s">
        <v>104</v>
      </c>
      <c r="F34" s="7" t="s">
        <v>17</v>
      </c>
      <c r="G34" s="6" t="s">
        <v>166</v>
      </c>
      <c r="H34" s="17" t="s">
        <v>18</v>
      </c>
      <c r="I34" s="6" t="s">
        <v>98</v>
      </c>
      <c r="J34" s="18" t="s">
        <v>17</v>
      </c>
      <c r="K34" s="6" t="s">
        <v>99</v>
      </c>
      <c r="L34" s="43">
        <v>1235213</v>
      </c>
      <c r="M34" s="7" t="s">
        <v>17</v>
      </c>
      <c r="N34" s="8">
        <v>39874</v>
      </c>
      <c r="O34" s="9">
        <v>73050</v>
      </c>
      <c r="P34" s="6" t="s">
        <v>100</v>
      </c>
    </row>
    <row r="35" spans="1:16" s="10" customFormat="1" ht="22.5" customHeight="1">
      <c r="A35" s="14" t="s">
        <v>16</v>
      </c>
      <c r="B35" s="6" t="s">
        <v>101</v>
      </c>
      <c r="C35" s="38" t="s">
        <v>105</v>
      </c>
      <c r="D35" s="36" t="s">
        <v>52</v>
      </c>
      <c r="E35" s="6" t="s">
        <v>308</v>
      </c>
      <c r="F35" s="7" t="s">
        <v>17</v>
      </c>
      <c r="G35" s="6" t="s">
        <v>19</v>
      </c>
      <c r="H35" s="17" t="s">
        <v>19</v>
      </c>
      <c r="I35" s="6" t="s">
        <v>98</v>
      </c>
      <c r="J35" s="18" t="s">
        <v>17</v>
      </c>
      <c r="K35" s="6" t="s">
        <v>99</v>
      </c>
      <c r="L35" s="43">
        <v>1755191</v>
      </c>
      <c r="M35" s="7" t="s">
        <v>17</v>
      </c>
      <c r="N35" s="8">
        <v>39525</v>
      </c>
      <c r="O35" s="9">
        <v>43708</v>
      </c>
      <c r="P35" s="6" t="s">
        <v>100</v>
      </c>
    </row>
    <row r="36" spans="1:16" s="10" customFormat="1" ht="22.5" customHeight="1">
      <c r="A36" s="14" t="s">
        <v>16</v>
      </c>
      <c r="B36" s="6" t="s">
        <v>101</v>
      </c>
      <c r="C36" s="38" t="s">
        <v>105</v>
      </c>
      <c r="D36" s="6" t="s">
        <v>106</v>
      </c>
      <c r="E36" s="6" t="s">
        <v>107</v>
      </c>
      <c r="F36" s="7" t="s">
        <v>17</v>
      </c>
      <c r="G36" s="6" t="s">
        <v>158</v>
      </c>
      <c r="H36" s="17" t="s">
        <v>20</v>
      </c>
      <c r="I36" s="6" t="s">
        <v>98</v>
      </c>
      <c r="J36" s="18" t="s">
        <v>17</v>
      </c>
      <c r="K36" s="6" t="s">
        <v>99</v>
      </c>
      <c r="L36" s="43">
        <v>1700523</v>
      </c>
      <c r="M36" s="7" t="s">
        <v>17</v>
      </c>
      <c r="N36" s="8">
        <v>29830</v>
      </c>
      <c r="O36" s="9">
        <v>73050</v>
      </c>
      <c r="P36" s="6" t="s">
        <v>100</v>
      </c>
    </row>
    <row r="37" spans="1:16" s="10" customFormat="1" ht="22.5" customHeight="1">
      <c r="A37" s="14" t="s">
        <v>16</v>
      </c>
      <c r="B37" s="6" t="s">
        <v>101</v>
      </c>
      <c r="C37" s="38" t="s">
        <v>108</v>
      </c>
      <c r="D37" s="6" t="s">
        <v>109</v>
      </c>
      <c r="E37" s="6" t="s">
        <v>110</v>
      </c>
      <c r="F37" s="7" t="s">
        <v>17</v>
      </c>
      <c r="G37" s="6" t="s">
        <v>174</v>
      </c>
      <c r="H37" s="17" t="s">
        <v>19</v>
      </c>
      <c r="I37" s="6" t="s">
        <v>98</v>
      </c>
      <c r="J37" s="18" t="s">
        <v>17</v>
      </c>
      <c r="K37" s="6" t="s">
        <v>99</v>
      </c>
      <c r="L37" s="43">
        <v>1845862</v>
      </c>
      <c r="M37" s="7" t="s">
        <v>17</v>
      </c>
      <c r="N37" s="8">
        <v>40238</v>
      </c>
      <c r="O37" s="9">
        <v>73050</v>
      </c>
      <c r="P37" s="6" t="s">
        <v>100</v>
      </c>
    </row>
    <row r="38" spans="1:16" s="10" customFormat="1" ht="22.5" customHeight="1">
      <c r="A38" s="14" t="s">
        <v>16</v>
      </c>
      <c r="B38" s="6" t="s">
        <v>101</v>
      </c>
      <c r="C38" s="38" t="s">
        <v>111</v>
      </c>
      <c r="D38" s="6" t="s">
        <v>112</v>
      </c>
      <c r="E38" s="6" t="s">
        <v>113</v>
      </c>
      <c r="F38" s="7" t="s">
        <v>17</v>
      </c>
      <c r="G38" s="6" t="s">
        <v>157</v>
      </c>
      <c r="H38" s="17" t="s">
        <v>18</v>
      </c>
      <c r="I38" s="6" t="s">
        <v>98</v>
      </c>
      <c r="J38" s="18" t="s">
        <v>17</v>
      </c>
      <c r="K38" s="6" t="s">
        <v>99</v>
      </c>
      <c r="L38" s="43">
        <v>1169037</v>
      </c>
      <c r="M38" s="7" t="s">
        <v>17</v>
      </c>
      <c r="N38" s="8">
        <v>29830</v>
      </c>
      <c r="O38" s="9">
        <v>73050</v>
      </c>
      <c r="P38" s="6" t="s">
        <v>100</v>
      </c>
    </row>
    <row r="39" spans="1:16" s="10" customFormat="1" ht="22.5" customHeight="1">
      <c r="A39" s="14" t="s">
        <v>16</v>
      </c>
      <c r="B39" s="6" t="s">
        <v>101</v>
      </c>
      <c r="C39" s="38" t="s">
        <v>114</v>
      </c>
      <c r="D39" s="6" t="s">
        <v>83</v>
      </c>
      <c r="E39" s="6" t="s">
        <v>115</v>
      </c>
      <c r="F39" s="7" t="s">
        <v>17</v>
      </c>
      <c r="G39" s="6" t="s">
        <v>163</v>
      </c>
      <c r="H39" s="17" t="s">
        <v>18</v>
      </c>
      <c r="I39" s="6" t="s">
        <v>98</v>
      </c>
      <c r="J39" s="18" t="s">
        <v>17</v>
      </c>
      <c r="K39" s="6" t="s">
        <v>99</v>
      </c>
      <c r="L39" s="43">
        <f>1299140+243319</f>
        <v>1542459</v>
      </c>
      <c r="M39" s="7" t="s">
        <v>17</v>
      </c>
      <c r="N39" s="8">
        <v>35127</v>
      </c>
      <c r="O39" s="9">
        <v>73050</v>
      </c>
      <c r="P39" s="6" t="s">
        <v>100</v>
      </c>
    </row>
    <row r="40" spans="1:16" s="10" customFormat="1" ht="22.5" customHeight="1">
      <c r="A40" s="14" t="s">
        <v>16</v>
      </c>
      <c r="B40" s="6" t="s">
        <v>101</v>
      </c>
      <c r="C40" s="38" t="s">
        <v>96</v>
      </c>
      <c r="D40" s="6" t="s">
        <v>116</v>
      </c>
      <c r="E40" s="6" t="s">
        <v>117</v>
      </c>
      <c r="F40" s="7" t="s">
        <v>17</v>
      </c>
      <c r="G40" s="6" t="s">
        <v>175</v>
      </c>
      <c r="H40" s="17" t="s">
        <v>18</v>
      </c>
      <c r="I40" s="6" t="s">
        <v>98</v>
      </c>
      <c r="J40" s="18" t="s">
        <v>17</v>
      </c>
      <c r="K40" s="6" t="s">
        <v>99</v>
      </c>
      <c r="L40" s="43">
        <v>1530214</v>
      </c>
      <c r="M40" s="7" t="s">
        <v>17</v>
      </c>
      <c r="N40" s="8">
        <v>34982</v>
      </c>
      <c r="O40" s="9">
        <v>73050</v>
      </c>
      <c r="P40" s="6" t="s">
        <v>100</v>
      </c>
    </row>
    <row r="41" spans="1:16" s="10" customFormat="1" ht="22.5" customHeight="1">
      <c r="A41" s="14" t="s">
        <v>16</v>
      </c>
      <c r="B41" s="6" t="s">
        <v>101</v>
      </c>
      <c r="C41" s="38" t="s">
        <v>118</v>
      </c>
      <c r="D41" s="6" t="s">
        <v>54</v>
      </c>
      <c r="E41" s="6" t="s">
        <v>119</v>
      </c>
      <c r="F41" s="7" t="s">
        <v>17</v>
      </c>
      <c r="G41" s="6" t="s">
        <v>159</v>
      </c>
      <c r="H41" s="17" t="s">
        <v>18</v>
      </c>
      <c r="I41" s="6" t="s">
        <v>98</v>
      </c>
      <c r="J41" s="18" t="s">
        <v>17</v>
      </c>
      <c r="K41" s="6" t="s">
        <v>99</v>
      </c>
      <c r="L41" s="43">
        <f>974974+242909</f>
        <v>1217883</v>
      </c>
      <c r="M41" s="7" t="s">
        <v>17</v>
      </c>
      <c r="N41" s="8">
        <v>39174</v>
      </c>
      <c r="O41" s="9">
        <v>73050</v>
      </c>
      <c r="P41" s="6" t="s">
        <v>100</v>
      </c>
    </row>
    <row r="42" spans="1:16" s="10" customFormat="1" ht="22.5" customHeight="1">
      <c r="A42" s="14" t="s">
        <v>16</v>
      </c>
      <c r="B42" s="6" t="s">
        <v>101</v>
      </c>
      <c r="C42" s="38" t="s">
        <v>72</v>
      </c>
      <c r="D42" s="6" t="s">
        <v>92</v>
      </c>
      <c r="E42" s="6" t="s">
        <v>120</v>
      </c>
      <c r="F42" s="7" t="s">
        <v>17</v>
      </c>
      <c r="G42" s="6" t="s">
        <v>176</v>
      </c>
      <c r="H42" s="17" t="s">
        <v>20</v>
      </c>
      <c r="I42" s="6" t="s">
        <v>98</v>
      </c>
      <c r="J42" s="18" t="s">
        <v>17</v>
      </c>
      <c r="K42" s="6" t="s">
        <v>99</v>
      </c>
      <c r="L42" s="43">
        <f>1526200+35211</f>
        <v>1561411</v>
      </c>
      <c r="M42" s="7" t="s">
        <v>17</v>
      </c>
      <c r="N42" s="8">
        <v>39873</v>
      </c>
      <c r="O42" s="9">
        <v>73050</v>
      </c>
      <c r="P42" s="6" t="s">
        <v>100</v>
      </c>
    </row>
    <row r="43" spans="1:16" s="10" customFormat="1" ht="22.5" customHeight="1">
      <c r="A43" s="14" t="s">
        <v>16</v>
      </c>
      <c r="B43" s="6" t="s">
        <v>101</v>
      </c>
      <c r="C43" s="38" t="s">
        <v>121</v>
      </c>
      <c r="D43" s="6" t="s">
        <v>122</v>
      </c>
      <c r="E43" s="6" t="s">
        <v>123</v>
      </c>
      <c r="F43" s="7" t="s">
        <v>17</v>
      </c>
      <c r="G43" s="6" t="s">
        <v>177</v>
      </c>
      <c r="H43" s="17" t="s">
        <v>18</v>
      </c>
      <c r="I43" s="6" t="s">
        <v>98</v>
      </c>
      <c r="J43" s="18" t="s">
        <v>17</v>
      </c>
      <c r="K43" s="6" t="s">
        <v>99</v>
      </c>
      <c r="L43" s="43">
        <v>0</v>
      </c>
      <c r="M43" s="7" t="s">
        <v>17</v>
      </c>
      <c r="N43" s="8">
        <v>40179</v>
      </c>
      <c r="O43" s="9">
        <v>73050</v>
      </c>
      <c r="P43" s="41" t="s">
        <v>343</v>
      </c>
    </row>
    <row r="44" spans="1:16" s="10" customFormat="1" ht="22.5" customHeight="1">
      <c r="A44" s="14" t="s">
        <v>16</v>
      </c>
      <c r="B44" s="6" t="s">
        <v>101</v>
      </c>
      <c r="C44" s="38" t="s">
        <v>124</v>
      </c>
      <c r="D44" s="6" t="s">
        <v>58</v>
      </c>
      <c r="E44" s="6" t="s">
        <v>125</v>
      </c>
      <c r="F44" s="7" t="s">
        <v>17</v>
      </c>
      <c r="G44" s="6" t="s">
        <v>178</v>
      </c>
      <c r="H44" s="17" t="s">
        <v>18</v>
      </c>
      <c r="I44" s="6" t="s">
        <v>98</v>
      </c>
      <c r="J44" s="18" t="s">
        <v>17</v>
      </c>
      <c r="K44" s="6" t="s">
        <v>99</v>
      </c>
      <c r="L44" s="43">
        <v>1511387</v>
      </c>
      <c r="M44" s="7" t="s">
        <v>17</v>
      </c>
      <c r="N44" s="8">
        <v>31845</v>
      </c>
      <c r="O44" s="9">
        <v>73050</v>
      </c>
      <c r="P44" s="6" t="s">
        <v>100</v>
      </c>
    </row>
    <row r="45" spans="1:16" s="10" customFormat="1" ht="22.5" customHeight="1">
      <c r="A45" s="14" t="s">
        <v>16</v>
      </c>
      <c r="B45" s="6" t="s">
        <v>101</v>
      </c>
      <c r="C45" s="37" t="s">
        <v>103</v>
      </c>
      <c r="D45" s="6" t="s">
        <v>60</v>
      </c>
      <c r="E45" s="6" t="s">
        <v>250</v>
      </c>
      <c r="F45" s="7" t="s">
        <v>17</v>
      </c>
      <c r="G45" s="28" t="s">
        <v>251</v>
      </c>
      <c r="H45" s="23" t="s">
        <v>18</v>
      </c>
      <c r="I45" s="6" t="s">
        <v>98</v>
      </c>
      <c r="J45" s="18" t="s">
        <v>17</v>
      </c>
      <c r="K45" s="6" t="s">
        <v>99</v>
      </c>
      <c r="L45" s="43">
        <f>1052388+111265</f>
        <v>1163653</v>
      </c>
      <c r="M45" s="7" t="s">
        <v>17</v>
      </c>
      <c r="N45" s="8">
        <v>42064</v>
      </c>
      <c r="O45" s="9">
        <v>73050</v>
      </c>
      <c r="P45" s="6" t="s">
        <v>100</v>
      </c>
    </row>
    <row r="46" spans="1:16" s="10" customFormat="1" ht="22.5" customHeight="1">
      <c r="A46" s="14" t="s">
        <v>16</v>
      </c>
      <c r="B46" s="6" t="s">
        <v>101</v>
      </c>
      <c r="C46" s="38" t="s">
        <v>126</v>
      </c>
      <c r="D46" s="6" t="s">
        <v>127</v>
      </c>
      <c r="E46" s="6" t="s">
        <v>128</v>
      </c>
      <c r="F46" s="7" t="s">
        <v>17</v>
      </c>
      <c r="G46" s="6" t="s">
        <v>179</v>
      </c>
      <c r="H46" s="17" t="s">
        <v>18</v>
      </c>
      <c r="I46" s="6" t="s">
        <v>98</v>
      </c>
      <c r="J46" s="18" t="s">
        <v>17</v>
      </c>
      <c r="K46" s="6" t="s">
        <v>99</v>
      </c>
      <c r="L46" s="43">
        <v>1924413</v>
      </c>
      <c r="M46" s="7" t="s">
        <v>17</v>
      </c>
      <c r="N46" s="8">
        <v>42064</v>
      </c>
      <c r="O46" s="9">
        <v>43889</v>
      </c>
      <c r="P46" s="6" t="s">
        <v>100</v>
      </c>
    </row>
    <row r="47" spans="1:16" s="10" customFormat="1" ht="22.5" customHeight="1">
      <c r="A47" s="14" t="s">
        <v>16</v>
      </c>
      <c r="B47" s="6" t="s">
        <v>101</v>
      </c>
      <c r="C47" s="38" t="s">
        <v>129</v>
      </c>
      <c r="D47" s="6" t="s">
        <v>90</v>
      </c>
      <c r="E47" s="6" t="s">
        <v>130</v>
      </c>
      <c r="F47" s="7" t="s">
        <v>17</v>
      </c>
      <c r="G47" s="6" t="s">
        <v>172</v>
      </c>
      <c r="H47" s="17" t="s">
        <v>18</v>
      </c>
      <c r="I47" s="6" t="s">
        <v>98</v>
      </c>
      <c r="J47" s="18" t="s">
        <v>17</v>
      </c>
      <c r="K47" s="6" t="s">
        <v>99</v>
      </c>
      <c r="L47" s="43">
        <v>1904588</v>
      </c>
      <c r="M47" s="7" t="s">
        <v>17</v>
      </c>
      <c r="N47" s="8">
        <v>29830</v>
      </c>
      <c r="O47" s="9">
        <v>73050</v>
      </c>
      <c r="P47" s="6" t="s">
        <v>100</v>
      </c>
    </row>
    <row r="48" spans="1:16" s="10" customFormat="1" ht="22.5" customHeight="1">
      <c r="A48" s="14" t="s">
        <v>16</v>
      </c>
      <c r="B48" s="6" t="s">
        <v>101</v>
      </c>
      <c r="C48" s="38" t="s">
        <v>131</v>
      </c>
      <c r="D48" s="6" t="s">
        <v>132</v>
      </c>
      <c r="E48" s="6" t="s">
        <v>133</v>
      </c>
      <c r="F48" s="7" t="s">
        <v>17</v>
      </c>
      <c r="G48" s="6" t="s">
        <v>180</v>
      </c>
      <c r="H48" s="17" t="s">
        <v>18</v>
      </c>
      <c r="I48" s="6" t="s">
        <v>98</v>
      </c>
      <c r="J48" s="18" t="s">
        <v>17</v>
      </c>
      <c r="K48" s="6" t="s">
        <v>99</v>
      </c>
      <c r="L48" s="43">
        <f>1248062+178833</f>
        <v>1426895</v>
      </c>
      <c r="M48" s="7" t="s">
        <v>17</v>
      </c>
      <c r="N48" s="8">
        <v>31875</v>
      </c>
      <c r="O48" s="9">
        <v>73050</v>
      </c>
      <c r="P48" s="6" t="s">
        <v>100</v>
      </c>
    </row>
    <row r="49" spans="1:16" s="10" customFormat="1" ht="22.5" customHeight="1">
      <c r="A49" s="14" t="s">
        <v>16</v>
      </c>
      <c r="B49" s="6" t="s">
        <v>101</v>
      </c>
      <c r="C49" s="38" t="s">
        <v>134</v>
      </c>
      <c r="D49" s="6" t="s">
        <v>135</v>
      </c>
      <c r="E49" s="6" t="s">
        <v>136</v>
      </c>
      <c r="F49" s="7" t="s">
        <v>17</v>
      </c>
      <c r="G49" s="6" t="s">
        <v>170</v>
      </c>
      <c r="H49" s="17" t="s">
        <v>18</v>
      </c>
      <c r="I49" s="6" t="s">
        <v>98</v>
      </c>
      <c r="J49" s="18" t="s">
        <v>17</v>
      </c>
      <c r="K49" s="6" t="s">
        <v>99</v>
      </c>
      <c r="L49" s="43">
        <v>1799214</v>
      </c>
      <c r="M49" s="7" t="s">
        <v>17</v>
      </c>
      <c r="N49" s="8">
        <v>30617</v>
      </c>
      <c r="O49" s="9">
        <v>73050</v>
      </c>
      <c r="P49" s="6" t="s">
        <v>100</v>
      </c>
    </row>
    <row r="50" spans="1:16" s="10" customFormat="1" ht="22.5" customHeight="1">
      <c r="A50" s="14" t="s">
        <v>16</v>
      </c>
      <c r="B50" s="6" t="s">
        <v>101</v>
      </c>
      <c r="C50" s="38" t="s">
        <v>137</v>
      </c>
      <c r="D50" s="6" t="s">
        <v>82</v>
      </c>
      <c r="E50" s="6" t="s">
        <v>138</v>
      </c>
      <c r="F50" s="7" t="s">
        <v>17</v>
      </c>
      <c r="G50" s="6" t="s">
        <v>181</v>
      </c>
      <c r="H50" s="17" t="s">
        <v>18</v>
      </c>
      <c r="I50" s="6" t="s">
        <v>98</v>
      </c>
      <c r="J50" s="18" t="s">
        <v>17</v>
      </c>
      <c r="K50" s="6" t="s">
        <v>99</v>
      </c>
      <c r="L50" s="43">
        <v>1574550</v>
      </c>
      <c r="M50" s="7" t="s">
        <v>17</v>
      </c>
      <c r="N50" s="8">
        <v>31848</v>
      </c>
      <c r="O50" s="9">
        <v>73050</v>
      </c>
      <c r="P50" s="6" t="s">
        <v>100</v>
      </c>
    </row>
    <row r="51" spans="1:16" s="10" customFormat="1" ht="22.5" customHeight="1">
      <c r="A51" s="14" t="s">
        <v>16</v>
      </c>
      <c r="B51" s="6" t="s">
        <v>101</v>
      </c>
      <c r="C51" s="38" t="s">
        <v>139</v>
      </c>
      <c r="D51" s="6" t="s">
        <v>140</v>
      </c>
      <c r="E51" s="6" t="s">
        <v>141</v>
      </c>
      <c r="F51" s="7" t="s">
        <v>17</v>
      </c>
      <c r="G51" s="6" t="s">
        <v>157</v>
      </c>
      <c r="H51" s="17" t="s">
        <v>18</v>
      </c>
      <c r="I51" s="6" t="s">
        <v>98</v>
      </c>
      <c r="J51" s="18" t="s">
        <v>17</v>
      </c>
      <c r="K51" s="6" t="s">
        <v>99</v>
      </c>
      <c r="L51" s="43">
        <f>1623343+35030</f>
        <v>1658373</v>
      </c>
      <c r="M51" s="7" t="s">
        <v>17</v>
      </c>
      <c r="N51" s="8">
        <v>31479</v>
      </c>
      <c r="O51" s="9">
        <v>73050</v>
      </c>
      <c r="P51" s="6" t="s">
        <v>100</v>
      </c>
    </row>
    <row r="52" spans="1:16" s="10" customFormat="1" ht="22.5" customHeight="1">
      <c r="A52" s="14" t="s">
        <v>16</v>
      </c>
      <c r="B52" s="6" t="s">
        <v>101</v>
      </c>
      <c r="C52" s="37" t="s">
        <v>264</v>
      </c>
      <c r="D52" s="6" t="s">
        <v>268</v>
      </c>
      <c r="E52" s="6" t="s">
        <v>269</v>
      </c>
      <c r="F52" s="7" t="s">
        <v>17</v>
      </c>
      <c r="G52" s="6" t="s">
        <v>270</v>
      </c>
      <c r="H52" s="23" t="s">
        <v>18</v>
      </c>
      <c r="I52" s="6" t="s">
        <v>98</v>
      </c>
      <c r="J52" s="18" t="s">
        <v>17</v>
      </c>
      <c r="K52" s="6" t="s">
        <v>99</v>
      </c>
      <c r="L52" s="43">
        <f>1043457+70101</f>
        <v>1113558</v>
      </c>
      <c r="M52" s="7" t="s">
        <v>17</v>
      </c>
      <c r="N52" s="8">
        <v>42065</v>
      </c>
      <c r="O52" s="9">
        <v>73050</v>
      </c>
      <c r="P52" s="6" t="s">
        <v>100</v>
      </c>
    </row>
    <row r="53" spans="1:16" s="10" customFormat="1" ht="22.5" customHeight="1">
      <c r="A53" s="14" t="s">
        <v>16</v>
      </c>
      <c r="B53" s="6" t="s">
        <v>101</v>
      </c>
      <c r="C53" s="38" t="s">
        <v>142</v>
      </c>
      <c r="D53" s="6" t="s">
        <v>143</v>
      </c>
      <c r="E53" s="6" t="s">
        <v>144</v>
      </c>
      <c r="F53" s="7" t="s">
        <v>17</v>
      </c>
      <c r="G53" s="6" t="s">
        <v>182</v>
      </c>
      <c r="H53" s="17" t="s">
        <v>18</v>
      </c>
      <c r="I53" s="6" t="s">
        <v>98</v>
      </c>
      <c r="J53" s="18" t="s">
        <v>17</v>
      </c>
      <c r="K53" s="6" t="s">
        <v>99</v>
      </c>
      <c r="L53" s="43">
        <f>1021593+186193</f>
        <v>1207786</v>
      </c>
      <c r="M53" s="7" t="s">
        <v>17</v>
      </c>
      <c r="N53" s="8">
        <v>39874</v>
      </c>
      <c r="O53" s="9">
        <v>73050</v>
      </c>
      <c r="P53" s="6" t="s">
        <v>100</v>
      </c>
    </row>
    <row r="54" spans="1:16" s="10" customFormat="1" ht="22.5" customHeight="1">
      <c r="A54" s="14" t="s">
        <v>16</v>
      </c>
      <c r="B54" s="6" t="s">
        <v>101</v>
      </c>
      <c r="C54" s="38" t="s">
        <v>145</v>
      </c>
      <c r="D54" s="6" t="s">
        <v>146</v>
      </c>
      <c r="E54" s="6" t="s">
        <v>147</v>
      </c>
      <c r="F54" s="7" t="s">
        <v>17</v>
      </c>
      <c r="G54" s="6" t="s">
        <v>165</v>
      </c>
      <c r="H54" s="17" t="s">
        <v>18</v>
      </c>
      <c r="I54" s="6" t="s">
        <v>98</v>
      </c>
      <c r="J54" s="18" t="s">
        <v>17</v>
      </c>
      <c r="K54" s="6" t="s">
        <v>99</v>
      </c>
      <c r="L54" s="43">
        <v>1562060</v>
      </c>
      <c r="M54" s="7" t="s">
        <v>17</v>
      </c>
      <c r="N54" s="8">
        <v>38047</v>
      </c>
      <c r="O54" s="9">
        <v>73050</v>
      </c>
      <c r="P54" s="6" t="s">
        <v>100</v>
      </c>
    </row>
    <row r="55" spans="1:16" s="10" customFormat="1" ht="22.5" customHeight="1">
      <c r="A55" s="14" t="s">
        <v>16</v>
      </c>
      <c r="B55" s="6" t="s">
        <v>101</v>
      </c>
      <c r="C55" s="37" t="s">
        <v>71</v>
      </c>
      <c r="D55" s="6" t="s">
        <v>275</v>
      </c>
      <c r="E55" s="6" t="s">
        <v>276</v>
      </c>
      <c r="F55" s="7" t="s">
        <v>17</v>
      </c>
      <c r="G55" s="6" t="s">
        <v>277</v>
      </c>
      <c r="H55" s="23" t="s">
        <v>18</v>
      </c>
      <c r="I55" s="6" t="s">
        <v>98</v>
      </c>
      <c r="J55" s="18" t="s">
        <v>17</v>
      </c>
      <c r="K55" s="6" t="s">
        <v>99</v>
      </c>
      <c r="L55" s="43">
        <f>1043068+64702</f>
        <v>1107770</v>
      </c>
      <c r="M55" s="7" t="s">
        <v>17</v>
      </c>
      <c r="N55" s="8">
        <v>42065</v>
      </c>
      <c r="O55" s="25">
        <v>42794</v>
      </c>
      <c r="P55" s="6" t="s">
        <v>100</v>
      </c>
    </row>
    <row r="56" spans="1:16" s="10" customFormat="1" ht="22.5" customHeight="1">
      <c r="A56" s="14" t="s">
        <v>16</v>
      </c>
      <c r="B56" s="6" t="s">
        <v>101</v>
      </c>
      <c r="C56" s="38" t="s">
        <v>152</v>
      </c>
      <c r="D56" s="6" t="s">
        <v>148</v>
      </c>
      <c r="E56" s="6" t="s">
        <v>149</v>
      </c>
      <c r="F56" s="7" t="s">
        <v>17</v>
      </c>
      <c r="G56" s="6" t="s">
        <v>180</v>
      </c>
      <c r="H56" s="17" t="s">
        <v>18</v>
      </c>
      <c r="I56" s="6" t="s">
        <v>98</v>
      </c>
      <c r="J56" s="18" t="s">
        <v>17</v>
      </c>
      <c r="K56" s="6" t="s">
        <v>99</v>
      </c>
      <c r="L56" s="43">
        <f>1184080+50000</f>
        <v>1234080</v>
      </c>
      <c r="M56" s="7" t="s">
        <v>17</v>
      </c>
      <c r="N56" s="8">
        <v>38446</v>
      </c>
      <c r="O56" s="9">
        <v>73050</v>
      </c>
      <c r="P56" s="6" t="s">
        <v>100</v>
      </c>
    </row>
    <row r="57" spans="1:16" s="10" customFormat="1" ht="23.25" customHeight="1">
      <c r="A57" s="14" t="s">
        <v>16</v>
      </c>
      <c r="B57" s="6" t="s">
        <v>101</v>
      </c>
      <c r="C57" s="39" t="s">
        <v>135</v>
      </c>
      <c r="D57" s="6" t="s">
        <v>150</v>
      </c>
      <c r="E57" s="6" t="s">
        <v>151</v>
      </c>
      <c r="F57" s="7" t="s">
        <v>17</v>
      </c>
      <c r="G57" s="6" t="s">
        <v>170</v>
      </c>
      <c r="H57" s="17" t="s">
        <v>18</v>
      </c>
      <c r="I57" s="6" t="s">
        <v>98</v>
      </c>
      <c r="J57" s="18" t="s">
        <v>17</v>
      </c>
      <c r="K57" s="6" t="s">
        <v>99</v>
      </c>
      <c r="L57" s="43">
        <v>1951230</v>
      </c>
      <c r="M57" s="7" t="s">
        <v>17</v>
      </c>
      <c r="N57" s="8">
        <v>30466</v>
      </c>
      <c r="O57" s="9">
        <v>73050</v>
      </c>
      <c r="P57" s="6" t="s">
        <v>100</v>
      </c>
    </row>
    <row r="58" spans="1:16" s="10" customFormat="1" ht="23.25" customHeight="1">
      <c r="A58" s="14" t="s">
        <v>183</v>
      </c>
      <c r="B58" s="6" t="s">
        <v>101</v>
      </c>
      <c r="C58" s="36" t="s">
        <v>185</v>
      </c>
      <c r="D58" s="6" t="s">
        <v>63</v>
      </c>
      <c r="E58" s="6" t="s">
        <v>186</v>
      </c>
      <c r="F58" s="7" t="s">
        <v>17</v>
      </c>
      <c r="G58" s="6" t="s">
        <v>187</v>
      </c>
      <c r="H58" s="17" t="s">
        <v>18</v>
      </c>
      <c r="I58" s="6" t="s">
        <v>98</v>
      </c>
      <c r="J58" s="18" t="s">
        <v>17</v>
      </c>
      <c r="K58" s="6" t="s">
        <v>99</v>
      </c>
      <c r="L58" s="43">
        <f>690243+156545</f>
        <v>846788</v>
      </c>
      <c r="M58" s="7" t="s">
        <v>17</v>
      </c>
      <c r="N58" s="8">
        <v>42065</v>
      </c>
      <c r="O58" s="9">
        <v>42794</v>
      </c>
      <c r="P58" s="6" t="s">
        <v>100</v>
      </c>
    </row>
    <row r="59" spans="1:16" s="10" customFormat="1" ht="23.25" customHeight="1">
      <c r="A59" s="14" t="s">
        <v>183</v>
      </c>
      <c r="B59" s="6" t="s">
        <v>101</v>
      </c>
      <c r="C59" s="22" t="s">
        <v>185</v>
      </c>
      <c r="D59" s="6" t="s">
        <v>63</v>
      </c>
      <c r="E59" s="6" t="s">
        <v>315</v>
      </c>
      <c r="F59" s="7" t="s">
        <v>17</v>
      </c>
      <c r="G59" s="6" t="s">
        <v>316</v>
      </c>
      <c r="H59" s="17" t="s">
        <v>18</v>
      </c>
      <c r="I59" s="6" t="s">
        <v>98</v>
      </c>
      <c r="J59" s="18" t="s">
        <v>17</v>
      </c>
      <c r="K59" s="6" t="s">
        <v>99</v>
      </c>
      <c r="L59" s="43">
        <f>638873+316260</f>
        <v>955133</v>
      </c>
      <c r="M59" s="7" t="s">
        <v>17</v>
      </c>
      <c r="N59" s="8">
        <v>42065</v>
      </c>
      <c r="O59" s="9">
        <v>42794</v>
      </c>
      <c r="P59" s="6" t="s">
        <v>100</v>
      </c>
    </row>
    <row r="60" spans="1:16" s="10" customFormat="1" ht="23.25" customHeight="1">
      <c r="A60" s="14" t="s">
        <v>183</v>
      </c>
      <c r="B60" s="6" t="s">
        <v>101</v>
      </c>
      <c r="C60" s="36" t="s">
        <v>347</v>
      </c>
      <c r="D60" s="6" t="s">
        <v>348</v>
      </c>
      <c r="E60" s="6" t="s">
        <v>349</v>
      </c>
      <c r="F60" s="7" t="s">
        <v>17</v>
      </c>
      <c r="G60" s="6" t="s">
        <v>350</v>
      </c>
      <c r="H60" s="17" t="s">
        <v>18</v>
      </c>
      <c r="I60" s="6" t="s">
        <v>98</v>
      </c>
      <c r="J60" s="18" t="s">
        <v>17</v>
      </c>
      <c r="K60" s="6" t="s">
        <v>99</v>
      </c>
      <c r="L60" s="43">
        <v>152830</v>
      </c>
      <c r="M60" s="7" t="s">
        <v>17</v>
      </c>
      <c r="N60" s="8">
        <v>42430</v>
      </c>
      <c r="O60" s="9">
        <v>42794</v>
      </c>
      <c r="P60" s="6" t="s">
        <v>100</v>
      </c>
    </row>
    <row r="61" spans="1:16" s="10" customFormat="1" ht="23.25" customHeight="1">
      <c r="A61" s="14" t="s">
        <v>183</v>
      </c>
      <c r="B61" s="6" t="s">
        <v>101</v>
      </c>
      <c r="C61" s="37" t="s">
        <v>192</v>
      </c>
      <c r="D61" s="6" t="s">
        <v>193</v>
      </c>
      <c r="E61" s="6" t="s">
        <v>194</v>
      </c>
      <c r="F61" s="7" t="s">
        <v>17</v>
      </c>
      <c r="G61" s="6" t="s">
        <v>195</v>
      </c>
      <c r="H61" s="23" t="s">
        <v>18</v>
      </c>
      <c r="I61" s="6" t="s">
        <v>98</v>
      </c>
      <c r="J61" s="18" t="s">
        <v>17</v>
      </c>
      <c r="K61" s="6" t="s">
        <v>99</v>
      </c>
      <c r="L61" s="43">
        <f>575508+408409</f>
        <v>983917</v>
      </c>
      <c r="M61" s="7" t="s">
        <v>17</v>
      </c>
      <c r="N61" s="8">
        <v>42065</v>
      </c>
      <c r="O61" s="9">
        <v>42794</v>
      </c>
      <c r="P61" s="6" t="s">
        <v>100</v>
      </c>
    </row>
    <row r="62" spans="1:16" s="10" customFormat="1" ht="23.25" customHeight="1">
      <c r="A62" s="14" t="s">
        <v>183</v>
      </c>
      <c r="B62" s="6" t="s">
        <v>101</v>
      </c>
      <c r="C62" s="36" t="s">
        <v>45</v>
      </c>
      <c r="D62" s="6" t="s">
        <v>372</v>
      </c>
      <c r="E62" s="6" t="s">
        <v>373</v>
      </c>
      <c r="F62" s="7" t="s">
        <v>17</v>
      </c>
      <c r="G62" s="6" t="s">
        <v>350</v>
      </c>
      <c r="H62" s="17" t="s">
        <v>18</v>
      </c>
      <c r="I62" s="6" t="s">
        <v>98</v>
      </c>
      <c r="J62" s="18" t="s">
        <v>17</v>
      </c>
      <c r="K62" s="6" t="s">
        <v>99</v>
      </c>
      <c r="L62" s="43">
        <v>196962</v>
      </c>
      <c r="M62" s="7" t="s">
        <v>17</v>
      </c>
      <c r="N62" s="8">
        <v>42461</v>
      </c>
      <c r="O62" s="9">
        <v>42794</v>
      </c>
      <c r="P62" s="6" t="s">
        <v>100</v>
      </c>
    </row>
    <row r="63" spans="1:16" s="10" customFormat="1" ht="23.25" customHeight="1">
      <c r="A63" s="14" t="s">
        <v>183</v>
      </c>
      <c r="B63" s="6" t="s">
        <v>101</v>
      </c>
      <c r="C63" s="37" t="s">
        <v>312</v>
      </c>
      <c r="D63" s="6" t="s">
        <v>312</v>
      </c>
      <c r="E63" s="6" t="s">
        <v>313</v>
      </c>
      <c r="F63" s="7" t="s">
        <v>17</v>
      </c>
      <c r="G63" s="6" t="s">
        <v>314</v>
      </c>
      <c r="H63" s="23" t="s">
        <v>18</v>
      </c>
      <c r="I63" s="6" t="s">
        <v>98</v>
      </c>
      <c r="J63" s="18" t="s">
        <v>17</v>
      </c>
      <c r="K63" s="6" t="s">
        <v>99</v>
      </c>
      <c r="L63" s="43">
        <v>971539</v>
      </c>
      <c r="M63" s="7" t="s">
        <v>17</v>
      </c>
      <c r="N63" s="8">
        <v>41701</v>
      </c>
      <c r="O63" s="9">
        <v>42794</v>
      </c>
      <c r="P63" s="6" t="s">
        <v>100</v>
      </c>
    </row>
    <row r="64" spans="1:16" s="10" customFormat="1" ht="23.25" customHeight="1">
      <c r="A64" s="14" t="s">
        <v>183</v>
      </c>
      <c r="B64" s="6" t="s">
        <v>101</v>
      </c>
      <c r="C64" s="37" t="s">
        <v>200</v>
      </c>
      <c r="D64" s="6" t="s">
        <v>201</v>
      </c>
      <c r="E64" s="6" t="s">
        <v>202</v>
      </c>
      <c r="F64" s="7" t="s">
        <v>17</v>
      </c>
      <c r="G64" s="6" t="s">
        <v>203</v>
      </c>
      <c r="H64" s="23" t="s">
        <v>18</v>
      </c>
      <c r="I64" s="6" t="s">
        <v>98</v>
      </c>
      <c r="J64" s="18" t="s">
        <v>17</v>
      </c>
      <c r="K64" s="6" t="s">
        <v>99</v>
      </c>
      <c r="L64" s="43">
        <f>818491+76051</f>
        <v>894542</v>
      </c>
      <c r="M64" s="7" t="s">
        <v>17</v>
      </c>
      <c r="N64" s="8">
        <v>42065</v>
      </c>
      <c r="O64" s="9">
        <v>42794</v>
      </c>
      <c r="P64" s="6" t="s">
        <v>100</v>
      </c>
    </row>
    <row r="65" spans="1:16" s="10" customFormat="1" ht="23.25" customHeight="1">
      <c r="A65" s="14" t="s">
        <v>183</v>
      </c>
      <c r="B65" s="6" t="s">
        <v>101</v>
      </c>
      <c r="C65" s="37" t="s">
        <v>208</v>
      </c>
      <c r="D65" s="6" t="s">
        <v>209</v>
      </c>
      <c r="E65" s="6" t="s">
        <v>210</v>
      </c>
      <c r="F65" s="7" t="s">
        <v>17</v>
      </c>
      <c r="G65" s="6" t="s">
        <v>211</v>
      </c>
      <c r="H65" s="23" t="s">
        <v>18</v>
      </c>
      <c r="I65" s="6" t="s">
        <v>98</v>
      </c>
      <c r="J65" s="18" t="s">
        <v>17</v>
      </c>
      <c r="K65" s="6" t="s">
        <v>99</v>
      </c>
      <c r="L65" s="43">
        <f>767827+209140</f>
        <v>976967</v>
      </c>
      <c r="M65" s="7" t="s">
        <v>17</v>
      </c>
      <c r="N65" s="8">
        <v>42065</v>
      </c>
      <c r="O65" s="9">
        <v>42794</v>
      </c>
      <c r="P65" s="6" t="s">
        <v>100</v>
      </c>
    </row>
    <row r="66" spans="1:16" s="10" customFormat="1" ht="23.25" customHeight="1">
      <c r="A66" s="14" t="s">
        <v>183</v>
      </c>
      <c r="B66" s="6" t="s">
        <v>101</v>
      </c>
      <c r="C66" s="37" t="s">
        <v>60</v>
      </c>
      <c r="D66" s="6" t="s">
        <v>61</v>
      </c>
      <c r="E66" s="6" t="s">
        <v>337</v>
      </c>
      <c r="F66" s="7" t="s">
        <v>17</v>
      </c>
      <c r="G66" s="6" t="s">
        <v>191</v>
      </c>
      <c r="H66" s="23" t="s">
        <v>18</v>
      </c>
      <c r="I66" s="6" t="s">
        <v>98</v>
      </c>
      <c r="J66" s="18" t="s">
        <v>17</v>
      </c>
      <c r="K66" s="6" t="s">
        <v>99</v>
      </c>
      <c r="L66" s="43">
        <v>1063213</v>
      </c>
      <c r="M66" s="7" t="s">
        <v>17</v>
      </c>
      <c r="N66" s="8">
        <v>42191</v>
      </c>
      <c r="O66" s="9">
        <v>42794</v>
      </c>
      <c r="P66" s="6" t="s">
        <v>100</v>
      </c>
    </row>
    <row r="67" spans="1:16" s="10" customFormat="1" ht="23.25" customHeight="1">
      <c r="A67" s="14" t="s">
        <v>183</v>
      </c>
      <c r="B67" s="6" t="s">
        <v>101</v>
      </c>
      <c r="C67" s="37" t="s">
        <v>62</v>
      </c>
      <c r="D67" s="6" t="s">
        <v>37</v>
      </c>
      <c r="E67" s="6" t="s">
        <v>212</v>
      </c>
      <c r="F67" s="7" t="s">
        <v>17</v>
      </c>
      <c r="G67" s="6" t="s">
        <v>191</v>
      </c>
      <c r="H67" s="23" t="s">
        <v>18</v>
      </c>
      <c r="I67" s="6" t="s">
        <v>98</v>
      </c>
      <c r="J67" s="18" t="s">
        <v>17</v>
      </c>
      <c r="K67" s="6" t="s">
        <v>99</v>
      </c>
      <c r="L67" s="43">
        <f>658083+199765</f>
        <v>857848</v>
      </c>
      <c r="M67" s="7" t="s">
        <v>17</v>
      </c>
      <c r="N67" s="8">
        <v>42065</v>
      </c>
      <c r="O67" s="9">
        <v>42794</v>
      </c>
      <c r="P67" s="6" t="s">
        <v>100</v>
      </c>
    </row>
    <row r="68" spans="1:16" s="10" customFormat="1" ht="23.25" customHeight="1">
      <c r="A68" s="14" t="s">
        <v>183</v>
      </c>
      <c r="B68" s="6" t="s">
        <v>101</v>
      </c>
      <c r="C68" s="37" t="s">
        <v>377</v>
      </c>
      <c r="D68" s="6" t="s">
        <v>378</v>
      </c>
      <c r="E68" s="6" t="s">
        <v>379</v>
      </c>
      <c r="F68" s="7" t="s">
        <v>17</v>
      </c>
      <c r="G68" s="6" t="s">
        <v>207</v>
      </c>
      <c r="H68" s="23" t="s">
        <v>18</v>
      </c>
      <c r="I68" s="6" t="s">
        <v>98</v>
      </c>
      <c r="J68" s="18" t="s">
        <v>17</v>
      </c>
      <c r="K68" s="6" t="s">
        <v>99</v>
      </c>
      <c r="L68" s="43">
        <f>553454+69182</f>
        <v>622636</v>
      </c>
      <c r="M68" s="7" t="s">
        <v>17</v>
      </c>
      <c r="N68" s="8">
        <v>42502</v>
      </c>
      <c r="O68" s="9">
        <v>42794</v>
      </c>
      <c r="P68" s="6" t="s">
        <v>100</v>
      </c>
    </row>
    <row r="69" spans="1:16" s="10" customFormat="1" ht="23.25" customHeight="1">
      <c r="A69" s="14" t="s">
        <v>183</v>
      </c>
      <c r="B69" s="6" t="s">
        <v>101</v>
      </c>
      <c r="C69" s="37" t="s">
        <v>344</v>
      </c>
      <c r="D69" s="6" t="s">
        <v>345</v>
      </c>
      <c r="E69" s="6" t="s">
        <v>346</v>
      </c>
      <c r="F69" s="7" t="s">
        <v>17</v>
      </c>
      <c r="G69" s="6" t="s">
        <v>191</v>
      </c>
      <c r="H69" s="23" t="s">
        <v>18</v>
      </c>
      <c r="I69" s="6" t="s">
        <v>98</v>
      </c>
      <c r="J69" s="18" t="s">
        <v>17</v>
      </c>
      <c r="K69" s="6" t="s">
        <v>99</v>
      </c>
      <c r="L69" s="43">
        <f>758730+37407</f>
        <v>796137</v>
      </c>
      <c r="M69" s="7" t="s">
        <v>17</v>
      </c>
      <c r="N69" s="8">
        <v>42310</v>
      </c>
      <c r="O69" s="9">
        <v>42794</v>
      </c>
      <c r="P69" s="6" t="s">
        <v>100</v>
      </c>
    </row>
    <row r="70" spans="1:16" s="10" customFormat="1" ht="23.25" customHeight="1">
      <c r="A70" s="14" t="s">
        <v>183</v>
      </c>
      <c r="B70" s="6" t="s">
        <v>101</v>
      </c>
      <c r="C70" s="37" t="s">
        <v>317</v>
      </c>
      <c r="D70" s="6" t="s">
        <v>318</v>
      </c>
      <c r="E70" s="6" t="s">
        <v>319</v>
      </c>
      <c r="F70" s="7" t="s">
        <v>17</v>
      </c>
      <c r="G70" s="6" t="s">
        <v>213</v>
      </c>
      <c r="H70" s="23" t="s">
        <v>18</v>
      </c>
      <c r="I70" s="6" t="s">
        <v>98</v>
      </c>
      <c r="J70" s="18" t="s">
        <v>17</v>
      </c>
      <c r="K70" s="6" t="s">
        <v>99</v>
      </c>
      <c r="L70" s="43">
        <v>1097304</v>
      </c>
      <c r="M70" s="7" t="s">
        <v>17</v>
      </c>
      <c r="N70" s="8">
        <v>42069</v>
      </c>
      <c r="O70" s="9">
        <v>42794</v>
      </c>
      <c r="P70" s="6" t="s">
        <v>100</v>
      </c>
    </row>
    <row r="71" spans="1:16" s="10" customFormat="1" ht="23.25" customHeight="1">
      <c r="A71" s="14" t="s">
        <v>183</v>
      </c>
      <c r="B71" s="6" t="s">
        <v>101</v>
      </c>
      <c r="C71" s="37" t="s">
        <v>320</v>
      </c>
      <c r="D71" s="6" t="s">
        <v>321</v>
      </c>
      <c r="E71" s="6" t="s">
        <v>322</v>
      </c>
      <c r="F71" s="7" t="s">
        <v>17</v>
      </c>
      <c r="G71" s="6" t="s">
        <v>323</v>
      </c>
      <c r="H71" s="23" t="s">
        <v>18</v>
      </c>
      <c r="I71" s="6" t="s">
        <v>98</v>
      </c>
      <c r="J71" s="18" t="s">
        <v>17</v>
      </c>
      <c r="K71" s="6" t="s">
        <v>99</v>
      </c>
      <c r="L71" s="43">
        <f>765486+190129</f>
        <v>955615</v>
      </c>
      <c r="M71" s="7" t="s">
        <v>17</v>
      </c>
      <c r="N71" s="8">
        <v>42065</v>
      </c>
      <c r="O71" s="25">
        <v>42794</v>
      </c>
      <c r="P71" s="6" t="s">
        <v>100</v>
      </c>
    </row>
    <row r="72" spans="1:16" s="10" customFormat="1" ht="23.25" customHeight="1">
      <c r="A72" s="14" t="s">
        <v>183</v>
      </c>
      <c r="B72" s="6" t="s">
        <v>101</v>
      </c>
      <c r="C72" s="37" t="s">
        <v>284</v>
      </c>
      <c r="D72" s="6" t="s">
        <v>245</v>
      </c>
      <c r="E72" s="6" t="s">
        <v>285</v>
      </c>
      <c r="F72" s="7" t="s">
        <v>17</v>
      </c>
      <c r="G72" s="6" t="s">
        <v>261</v>
      </c>
      <c r="H72" s="23" t="s">
        <v>18</v>
      </c>
      <c r="I72" s="6" t="s">
        <v>98</v>
      </c>
      <c r="J72" s="18" t="s">
        <v>17</v>
      </c>
      <c r="K72" s="6" t="s">
        <v>99</v>
      </c>
      <c r="L72" s="43">
        <v>1207520</v>
      </c>
      <c r="M72" s="7" t="s">
        <v>17</v>
      </c>
      <c r="N72" s="8">
        <v>42065</v>
      </c>
      <c r="O72" s="25">
        <v>42794</v>
      </c>
      <c r="P72" s="6" t="s">
        <v>100</v>
      </c>
    </row>
    <row r="73" spans="1:16" s="10" customFormat="1" ht="23.25" customHeight="1">
      <c r="A73" s="14" t="s">
        <v>183</v>
      </c>
      <c r="B73" s="6" t="s">
        <v>101</v>
      </c>
      <c r="C73" s="37" t="s">
        <v>291</v>
      </c>
      <c r="D73" s="6" t="s">
        <v>351</v>
      </c>
      <c r="E73" s="6" t="s">
        <v>352</v>
      </c>
      <c r="F73" s="7" t="s">
        <v>17</v>
      </c>
      <c r="G73" s="6" t="s">
        <v>191</v>
      </c>
      <c r="H73" s="23" t="s">
        <v>18</v>
      </c>
      <c r="I73" s="6" t="s">
        <v>98</v>
      </c>
      <c r="J73" s="18" t="s">
        <v>17</v>
      </c>
      <c r="K73" s="6" t="s">
        <v>99</v>
      </c>
      <c r="L73" s="43">
        <f>892757+82870</f>
        <v>975627</v>
      </c>
      <c r="M73" s="7" t="s">
        <v>17</v>
      </c>
      <c r="N73" s="8">
        <v>42440</v>
      </c>
      <c r="O73" s="25">
        <v>42794</v>
      </c>
      <c r="P73" s="6" t="s">
        <v>100</v>
      </c>
    </row>
    <row r="74" spans="1:16" s="10" customFormat="1" ht="23.25" customHeight="1">
      <c r="A74" s="14" t="s">
        <v>183</v>
      </c>
      <c r="B74" s="6" t="s">
        <v>101</v>
      </c>
      <c r="C74" s="37" t="s">
        <v>214</v>
      </c>
      <c r="D74" s="6" t="s">
        <v>215</v>
      </c>
      <c r="E74" s="6" t="s">
        <v>216</v>
      </c>
      <c r="F74" s="7" t="s">
        <v>17</v>
      </c>
      <c r="G74" s="6" t="s">
        <v>217</v>
      </c>
      <c r="H74" s="23" t="s">
        <v>18</v>
      </c>
      <c r="I74" s="6" t="s">
        <v>98</v>
      </c>
      <c r="J74" s="18" t="s">
        <v>17</v>
      </c>
      <c r="K74" s="6" t="s">
        <v>99</v>
      </c>
      <c r="L74" s="43">
        <v>845930</v>
      </c>
      <c r="M74" s="7" t="s">
        <v>17</v>
      </c>
      <c r="N74" s="8">
        <v>42065</v>
      </c>
      <c r="O74" s="25">
        <v>42794</v>
      </c>
      <c r="P74" s="6" t="s">
        <v>100</v>
      </c>
    </row>
    <row r="75" spans="1:16" s="10" customFormat="1" ht="23.25" customHeight="1">
      <c r="A75" s="14" t="s">
        <v>183</v>
      </c>
      <c r="B75" s="6" t="s">
        <v>101</v>
      </c>
      <c r="C75" s="37" t="s">
        <v>153</v>
      </c>
      <c r="D75" s="6" t="s">
        <v>52</v>
      </c>
      <c r="E75" s="30" t="s">
        <v>338</v>
      </c>
      <c r="F75" s="7" t="s">
        <v>17</v>
      </c>
      <c r="G75" s="6" t="s">
        <v>339</v>
      </c>
      <c r="H75" s="23" t="s">
        <v>18</v>
      </c>
      <c r="I75" s="6" t="s">
        <v>98</v>
      </c>
      <c r="J75" s="18" t="s">
        <v>17</v>
      </c>
      <c r="K75" s="6" t="s">
        <v>99</v>
      </c>
      <c r="L75" s="43">
        <f>887669+103773</f>
        <v>991442</v>
      </c>
      <c r="M75" s="7" t="s">
        <v>17</v>
      </c>
      <c r="N75" s="8">
        <v>42219</v>
      </c>
      <c r="O75" s="25">
        <v>42794</v>
      </c>
      <c r="P75" s="6" t="s">
        <v>100</v>
      </c>
    </row>
    <row r="76" spans="1:16" s="10" customFormat="1" ht="23.25" customHeight="1">
      <c r="A76" s="14" t="s">
        <v>183</v>
      </c>
      <c r="B76" s="22" t="s">
        <v>101</v>
      </c>
      <c r="C76" s="37" t="s">
        <v>334</v>
      </c>
      <c r="D76" s="22" t="s">
        <v>335</v>
      </c>
      <c r="E76" s="22" t="s">
        <v>336</v>
      </c>
      <c r="F76" s="26" t="s">
        <v>17</v>
      </c>
      <c r="G76" s="6" t="s">
        <v>207</v>
      </c>
      <c r="H76" s="23" t="s">
        <v>18</v>
      </c>
      <c r="I76" s="22" t="s">
        <v>98</v>
      </c>
      <c r="J76" s="27" t="s">
        <v>17</v>
      </c>
      <c r="K76" s="22" t="s">
        <v>99</v>
      </c>
      <c r="L76" s="43">
        <v>840039</v>
      </c>
      <c r="M76" s="26" t="s">
        <v>17</v>
      </c>
      <c r="N76" s="24">
        <v>42128</v>
      </c>
      <c r="O76" s="25">
        <v>42794</v>
      </c>
      <c r="P76" s="22" t="s">
        <v>100</v>
      </c>
    </row>
    <row r="77" spans="1:16" s="10" customFormat="1" ht="23.25" customHeight="1">
      <c r="A77" s="14" t="s">
        <v>183</v>
      </c>
      <c r="B77" s="22" t="s">
        <v>101</v>
      </c>
      <c r="C77" s="37" t="s">
        <v>225</v>
      </c>
      <c r="D77" s="22" t="s">
        <v>226</v>
      </c>
      <c r="E77" s="22" t="s">
        <v>227</v>
      </c>
      <c r="F77" s="26" t="s">
        <v>17</v>
      </c>
      <c r="G77" s="6" t="s">
        <v>191</v>
      </c>
      <c r="H77" s="23" t="s">
        <v>18</v>
      </c>
      <c r="I77" s="22" t="s">
        <v>98</v>
      </c>
      <c r="J77" s="27" t="s">
        <v>17</v>
      </c>
      <c r="K77" s="22" t="s">
        <v>99</v>
      </c>
      <c r="L77" s="43">
        <f>1097462+67265</f>
        <v>1164727</v>
      </c>
      <c r="M77" s="26" t="s">
        <v>17</v>
      </c>
      <c r="N77" s="24">
        <v>42065</v>
      </c>
      <c r="O77" s="25">
        <v>42794</v>
      </c>
      <c r="P77" s="22" t="s">
        <v>100</v>
      </c>
    </row>
    <row r="78" spans="1:16" s="10" customFormat="1" ht="23.25" customHeight="1">
      <c r="A78" s="14" t="s">
        <v>183</v>
      </c>
      <c r="B78" s="22" t="s">
        <v>101</v>
      </c>
      <c r="C78" s="37" t="s">
        <v>56</v>
      </c>
      <c r="D78" s="22" t="s">
        <v>353</v>
      </c>
      <c r="E78" s="22" t="s">
        <v>235</v>
      </c>
      <c r="F78" s="26" t="s">
        <v>17</v>
      </c>
      <c r="G78" s="6" t="s">
        <v>203</v>
      </c>
      <c r="H78" s="23" t="s">
        <v>18</v>
      </c>
      <c r="I78" s="22" t="s">
        <v>98</v>
      </c>
      <c r="J78" s="27" t="s">
        <v>17</v>
      </c>
      <c r="K78" s="22" t="s">
        <v>99</v>
      </c>
      <c r="L78" s="43">
        <v>894245</v>
      </c>
      <c r="M78" s="26" t="s">
        <v>17</v>
      </c>
      <c r="N78" s="24">
        <v>42430</v>
      </c>
      <c r="O78" s="25">
        <v>42794</v>
      </c>
      <c r="P78" s="22" t="s">
        <v>100</v>
      </c>
    </row>
    <row r="79" spans="1:16" s="10" customFormat="1" ht="23.25" customHeight="1">
      <c r="A79" s="14" t="s">
        <v>183</v>
      </c>
      <c r="B79" s="22" t="s">
        <v>101</v>
      </c>
      <c r="C79" s="37" t="s">
        <v>324</v>
      </c>
      <c r="D79" s="22" t="s">
        <v>325</v>
      </c>
      <c r="E79" s="22" t="s">
        <v>326</v>
      </c>
      <c r="F79" s="26" t="s">
        <v>17</v>
      </c>
      <c r="G79" s="6" t="s">
        <v>327</v>
      </c>
      <c r="H79" s="23" t="s">
        <v>18</v>
      </c>
      <c r="I79" s="22" t="s">
        <v>98</v>
      </c>
      <c r="J79" s="27" t="s">
        <v>17</v>
      </c>
      <c r="K79" s="22" t="s">
        <v>99</v>
      </c>
      <c r="L79" s="43">
        <v>1124099</v>
      </c>
      <c r="M79" s="26" t="s">
        <v>17</v>
      </c>
      <c r="N79" s="24">
        <v>42065</v>
      </c>
      <c r="O79" s="25">
        <v>42794</v>
      </c>
      <c r="P79" s="22" t="s">
        <v>100</v>
      </c>
    </row>
    <row r="80" spans="1:16" s="10" customFormat="1" ht="23.25" customHeight="1">
      <c r="A80" s="14" t="s">
        <v>183</v>
      </c>
      <c r="B80" s="22" t="s">
        <v>101</v>
      </c>
      <c r="C80" s="37" t="s">
        <v>340</v>
      </c>
      <c r="D80" s="22" t="s">
        <v>341</v>
      </c>
      <c r="E80" s="22" t="s">
        <v>342</v>
      </c>
      <c r="F80" s="26" t="s">
        <v>17</v>
      </c>
      <c r="G80" s="6" t="s">
        <v>339</v>
      </c>
      <c r="H80" s="23" t="s">
        <v>18</v>
      </c>
      <c r="I80" s="22" t="s">
        <v>98</v>
      </c>
      <c r="J80" s="27" t="s">
        <v>17</v>
      </c>
      <c r="K80" s="22" t="s">
        <v>99</v>
      </c>
      <c r="L80" s="43">
        <v>1118174</v>
      </c>
      <c r="M80" s="26" t="s">
        <v>17</v>
      </c>
      <c r="N80" s="24">
        <v>42261</v>
      </c>
      <c r="O80" s="25">
        <v>42794</v>
      </c>
      <c r="P80" s="22" t="s">
        <v>100</v>
      </c>
    </row>
    <row r="81" spans="1:16" s="10" customFormat="1" ht="23.25" customHeight="1">
      <c r="A81" s="14" t="s">
        <v>183</v>
      </c>
      <c r="B81" s="36" t="s">
        <v>101</v>
      </c>
      <c r="C81" s="37" t="s">
        <v>383</v>
      </c>
      <c r="D81" s="36" t="s">
        <v>45</v>
      </c>
      <c r="E81" s="36" t="s">
        <v>384</v>
      </c>
      <c r="F81" s="26" t="s">
        <v>17</v>
      </c>
      <c r="G81" s="6" t="s">
        <v>203</v>
      </c>
      <c r="H81" s="23" t="s">
        <v>18</v>
      </c>
      <c r="I81" s="36" t="s">
        <v>98</v>
      </c>
      <c r="J81" s="27" t="s">
        <v>17</v>
      </c>
      <c r="K81" s="36" t="s">
        <v>99</v>
      </c>
      <c r="L81" s="43">
        <v>376622</v>
      </c>
      <c r="M81" s="26" t="s">
        <v>17</v>
      </c>
      <c r="N81" s="24">
        <v>42614</v>
      </c>
      <c r="O81" s="25">
        <v>42734</v>
      </c>
      <c r="P81" s="36" t="s">
        <v>100</v>
      </c>
    </row>
    <row r="82" spans="1:16" s="10" customFormat="1" ht="23.25" customHeight="1">
      <c r="A82" s="14" t="s">
        <v>183</v>
      </c>
      <c r="B82" s="36" t="s">
        <v>101</v>
      </c>
      <c r="C82" s="37" t="s">
        <v>354</v>
      </c>
      <c r="D82" s="36" t="s">
        <v>355</v>
      </c>
      <c r="E82" s="36" t="s">
        <v>356</v>
      </c>
      <c r="F82" s="26" t="s">
        <v>17</v>
      </c>
      <c r="G82" s="6" t="s">
        <v>339</v>
      </c>
      <c r="H82" s="23" t="s">
        <v>18</v>
      </c>
      <c r="I82" s="36" t="s">
        <v>98</v>
      </c>
      <c r="J82" s="27" t="s">
        <v>17</v>
      </c>
      <c r="K82" s="36" t="s">
        <v>99</v>
      </c>
      <c r="L82" s="43">
        <f>851235+42546</f>
        <v>893781</v>
      </c>
      <c r="M82" s="26" t="s">
        <v>17</v>
      </c>
      <c r="N82" s="24">
        <v>42212</v>
      </c>
      <c r="O82" s="25">
        <v>42794</v>
      </c>
      <c r="P82" s="36" t="s">
        <v>100</v>
      </c>
    </row>
    <row r="83" spans="1:16" s="10" customFormat="1" ht="23.25" customHeight="1">
      <c r="A83" s="14" t="s">
        <v>183</v>
      </c>
      <c r="B83" s="6" t="s">
        <v>101</v>
      </c>
      <c r="C83" s="37" t="s">
        <v>229</v>
      </c>
      <c r="D83" s="6" t="s">
        <v>230</v>
      </c>
      <c r="E83" s="6" t="s">
        <v>231</v>
      </c>
      <c r="F83" s="7" t="s">
        <v>17</v>
      </c>
      <c r="G83" s="28" t="s">
        <v>232</v>
      </c>
      <c r="H83" s="23" t="s">
        <v>18</v>
      </c>
      <c r="I83" s="6" t="s">
        <v>98</v>
      </c>
      <c r="J83" s="18" t="s">
        <v>17</v>
      </c>
      <c r="K83" s="6" t="s">
        <v>99</v>
      </c>
      <c r="L83" s="43">
        <f>932823+152102</f>
        <v>1084925</v>
      </c>
      <c r="M83" s="7" t="s">
        <v>17</v>
      </c>
      <c r="N83" s="8">
        <v>42065</v>
      </c>
      <c r="O83" s="25">
        <v>42794</v>
      </c>
      <c r="P83" s="6" t="s">
        <v>100</v>
      </c>
    </row>
    <row r="84" spans="1:16" s="10" customFormat="1" ht="23.25" customHeight="1">
      <c r="A84" s="14" t="s">
        <v>183</v>
      </c>
      <c r="B84" s="6" t="s">
        <v>101</v>
      </c>
      <c r="C84" s="37" t="s">
        <v>233</v>
      </c>
      <c r="D84" s="6" t="s">
        <v>234</v>
      </c>
      <c r="E84" s="6" t="s">
        <v>235</v>
      </c>
      <c r="F84" s="7" t="s">
        <v>17</v>
      </c>
      <c r="G84" s="6" t="s">
        <v>195</v>
      </c>
      <c r="H84" s="23" t="s">
        <v>18</v>
      </c>
      <c r="I84" s="6" t="s">
        <v>98</v>
      </c>
      <c r="J84" s="18" t="s">
        <v>17</v>
      </c>
      <c r="K84" s="6" t="s">
        <v>99</v>
      </c>
      <c r="L84" s="43">
        <f>558043+285191</f>
        <v>843234</v>
      </c>
      <c r="M84" s="7" t="s">
        <v>17</v>
      </c>
      <c r="N84" s="8">
        <v>42065</v>
      </c>
      <c r="O84" s="25">
        <v>42794</v>
      </c>
      <c r="P84" s="6" t="s">
        <v>100</v>
      </c>
    </row>
    <row r="85" spans="1:16" s="10" customFormat="1" ht="23.25" customHeight="1">
      <c r="A85" s="14" t="s">
        <v>183</v>
      </c>
      <c r="B85" s="6" t="s">
        <v>101</v>
      </c>
      <c r="C85" s="37" t="s">
        <v>236</v>
      </c>
      <c r="D85" s="6" t="s">
        <v>237</v>
      </c>
      <c r="E85" s="6" t="s">
        <v>238</v>
      </c>
      <c r="F85" s="7" t="s">
        <v>17</v>
      </c>
      <c r="G85" s="6" t="s">
        <v>239</v>
      </c>
      <c r="H85" s="23" t="s">
        <v>18</v>
      </c>
      <c r="I85" s="6" t="s">
        <v>98</v>
      </c>
      <c r="J85" s="18" t="s">
        <v>17</v>
      </c>
      <c r="K85" s="6" t="s">
        <v>99</v>
      </c>
      <c r="L85" s="43">
        <f>689469+43147</f>
        <v>732616</v>
      </c>
      <c r="M85" s="7" t="s">
        <v>17</v>
      </c>
      <c r="N85" s="8">
        <v>42065</v>
      </c>
      <c r="O85" s="25">
        <v>42794</v>
      </c>
      <c r="P85" s="6" t="s">
        <v>100</v>
      </c>
    </row>
    <row r="86" spans="1:16" s="10" customFormat="1" ht="23.25" customHeight="1">
      <c r="A86" s="14" t="s">
        <v>183</v>
      </c>
      <c r="B86" s="6" t="s">
        <v>101</v>
      </c>
      <c r="C86" s="37" t="s">
        <v>374</v>
      </c>
      <c r="D86" s="6" t="s">
        <v>374</v>
      </c>
      <c r="E86" s="6" t="s">
        <v>375</v>
      </c>
      <c r="F86" s="7" t="s">
        <v>17</v>
      </c>
      <c r="G86" s="6" t="s">
        <v>376</v>
      </c>
      <c r="H86" s="23" t="s">
        <v>18</v>
      </c>
      <c r="I86" s="6" t="s">
        <v>98</v>
      </c>
      <c r="J86" s="18" t="s">
        <v>17</v>
      </c>
      <c r="K86" s="6" t="s">
        <v>99</v>
      </c>
      <c r="L86" s="43">
        <v>717938</v>
      </c>
      <c r="M86" s="7" t="s">
        <v>17</v>
      </c>
      <c r="N86" s="8">
        <v>42461</v>
      </c>
      <c r="O86" s="25">
        <v>42794</v>
      </c>
      <c r="P86" s="6" t="s">
        <v>100</v>
      </c>
    </row>
    <row r="87" spans="1:16" s="10" customFormat="1" ht="23.25" customHeight="1">
      <c r="A87" s="14" t="s">
        <v>183</v>
      </c>
      <c r="B87" s="6" t="s">
        <v>101</v>
      </c>
      <c r="C87" s="37" t="s">
        <v>96</v>
      </c>
      <c r="D87" s="6" t="s">
        <v>241</v>
      </c>
      <c r="E87" s="6" t="s">
        <v>242</v>
      </c>
      <c r="F87" s="7" t="s">
        <v>17</v>
      </c>
      <c r="G87" s="28" t="s">
        <v>243</v>
      </c>
      <c r="H87" s="23" t="s">
        <v>18</v>
      </c>
      <c r="I87" s="6" t="s">
        <v>98</v>
      </c>
      <c r="J87" s="18" t="s">
        <v>17</v>
      </c>
      <c r="K87" s="6" t="s">
        <v>99</v>
      </c>
      <c r="L87" s="43">
        <f>504717+342230</f>
        <v>846947</v>
      </c>
      <c r="M87" s="7" t="s">
        <v>17</v>
      </c>
      <c r="N87" s="8">
        <v>42065</v>
      </c>
      <c r="O87" s="25">
        <v>42794</v>
      </c>
      <c r="P87" s="6" t="s">
        <v>100</v>
      </c>
    </row>
    <row r="88" spans="1:16" s="10" customFormat="1" ht="23.25" customHeight="1">
      <c r="A88" s="14" t="s">
        <v>183</v>
      </c>
      <c r="B88" s="6" t="s">
        <v>101</v>
      </c>
      <c r="C88" s="37" t="s">
        <v>96</v>
      </c>
      <c r="D88" s="6" t="s">
        <v>241</v>
      </c>
      <c r="E88" s="6" t="s">
        <v>244</v>
      </c>
      <c r="F88" s="7" t="s">
        <v>17</v>
      </c>
      <c r="G88" s="6" t="s">
        <v>203</v>
      </c>
      <c r="H88" s="23" t="s">
        <v>18</v>
      </c>
      <c r="I88" s="6" t="s">
        <v>98</v>
      </c>
      <c r="J88" s="18" t="s">
        <v>17</v>
      </c>
      <c r="K88" s="6" t="s">
        <v>99</v>
      </c>
      <c r="L88" s="43">
        <f>885226+152102</f>
        <v>1037328</v>
      </c>
      <c r="M88" s="7" t="s">
        <v>17</v>
      </c>
      <c r="N88" s="8">
        <v>42065</v>
      </c>
      <c r="O88" s="25">
        <v>42794</v>
      </c>
      <c r="P88" s="6" t="s">
        <v>100</v>
      </c>
    </row>
    <row r="89" spans="1:16" s="10" customFormat="1" ht="23.25" customHeight="1">
      <c r="A89" s="14" t="s">
        <v>183</v>
      </c>
      <c r="B89" s="6" t="s">
        <v>101</v>
      </c>
      <c r="C89" s="37" t="s">
        <v>96</v>
      </c>
      <c r="D89" s="6" t="s">
        <v>380</v>
      </c>
      <c r="E89" s="6" t="s">
        <v>381</v>
      </c>
      <c r="F89" s="7" t="s">
        <v>17</v>
      </c>
      <c r="G89" s="6" t="s">
        <v>382</v>
      </c>
      <c r="H89" s="23" t="s">
        <v>18</v>
      </c>
      <c r="I89" s="6" t="s">
        <v>98</v>
      </c>
      <c r="J89" s="18" t="s">
        <v>17</v>
      </c>
      <c r="K89" s="6" t="s">
        <v>99</v>
      </c>
      <c r="L89" s="43">
        <f>797003</f>
        <v>797003</v>
      </c>
      <c r="M89" s="7" t="s">
        <v>17</v>
      </c>
      <c r="N89" s="8">
        <v>42598</v>
      </c>
      <c r="O89" s="25">
        <v>42680</v>
      </c>
      <c r="P89" s="6" t="s">
        <v>100</v>
      </c>
    </row>
    <row r="90" spans="1:16" s="10" customFormat="1" ht="23.25" customHeight="1">
      <c r="A90" s="14" t="s">
        <v>183</v>
      </c>
      <c r="B90" s="6" t="s">
        <v>101</v>
      </c>
      <c r="C90" s="37" t="s">
        <v>96</v>
      </c>
      <c r="D90" s="6" t="s">
        <v>63</v>
      </c>
      <c r="E90" s="6" t="s">
        <v>328</v>
      </c>
      <c r="F90" s="7" t="s">
        <v>17</v>
      </c>
      <c r="G90" s="6" t="s">
        <v>203</v>
      </c>
      <c r="H90" s="23" t="s">
        <v>18</v>
      </c>
      <c r="I90" s="6" t="s">
        <v>98</v>
      </c>
      <c r="J90" s="18" t="s">
        <v>17</v>
      </c>
      <c r="K90" s="6" t="s">
        <v>99</v>
      </c>
      <c r="L90" s="43">
        <v>1242780</v>
      </c>
      <c r="M90" s="7" t="s">
        <v>17</v>
      </c>
      <c r="N90" s="8">
        <v>42065</v>
      </c>
      <c r="O90" s="25">
        <v>42794</v>
      </c>
      <c r="P90" s="6" t="s">
        <v>100</v>
      </c>
    </row>
    <row r="91" spans="1:16" s="10" customFormat="1" ht="23.25" customHeight="1">
      <c r="A91" s="14" t="s">
        <v>183</v>
      </c>
      <c r="B91" s="6" t="s">
        <v>101</v>
      </c>
      <c r="C91" s="37" t="s">
        <v>357</v>
      </c>
      <c r="D91" s="6" t="s">
        <v>245</v>
      </c>
      <c r="E91" s="6" t="s">
        <v>358</v>
      </c>
      <c r="F91" s="7" t="s">
        <v>17</v>
      </c>
      <c r="G91" s="6" t="s">
        <v>191</v>
      </c>
      <c r="H91" s="23" t="s">
        <v>18</v>
      </c>
      <c r="I91" s="6" t="s">
        <v>98</v>
      </c>
      <c r="J91" s="18" t="s">
        <v>17</v>
      </c>
      <c r="K91" s="6" t="s">
        <v>99</v>
      </c>
      <c r="L91" s="43">
        <f>829963+63818</f>
        <v>893781</v>
      </c>
      <c r="M91" s="7" t="s">
        <v>17</v>
      </c>
      <c r="N91" s="8">
        <v>42065</v>
      </c>
      <c r="O91" s="25">
        <v>42794</v>
      </c>
      <c r="P91" s="6" t="s">
        <v>100</v>
      </c>
    </row>
    <row r="92" spans="1:16" s="10" customFormat="1" ht="23.25" customHeight="1">
      <c r="A92" s="14" t="s">
        <v>183</v>
      </c>
      <c r="B92" s="6" t="s">
        <v>101</v>
      </c>
      <c r="C92" s="37" t="s">
        <v>246</v>
      </c>
      <c r="D92" s="6" t="s">
        <v>247</v>
      </c>
      <c r="E92" s="6" t="s">
        <v>248</v>
      </c>
      <c r="F92" s="7" t="s">
        <v>17</v>
      </c>
      <c r="G92" s="6" t="s">
        <v>249</v>
      </c>
      <c r="H92" s="23" t="s">
        <v>18</v>
      </c>
      <c r="I92" s="6" t="s">
        <v>98</v>
      </c>
      <c r="J92" s="18" t="s">
        <v>17</v>
      </c>
      <c r="K92" s="6" t="s">
        <v>99</v>
      </c>
      <c r="L92" s="43">
        <v>294663</v>
      </c>
      <c r="M92" s="7" t="s">
        <v>17</v>
      </c>
      <c r="N92" s="8">
        <v>42065</v>
      </c>
      <c r="O92" s="25">
        <v>42794</v>
      </c>
      <c r="P92" s="6" t="s">
        <v>100</v>
      </c>
    </row>
    <row r="93" spans="1:16" s="10" customFormat="1" ht="23.25" customHeight="1">
      <c r="A93" s="14" t="s">
        <v>183</v>
      </c>
      <c r="B93" s="6" t="s">
        <v>101</v>
      </c>
      <c r="C93" s="37" t="s">
        <v>103</v>
      </c>
      <c r="D93" s="6" t="s">
        <v>103</v>
      </c>
      <c r="E93" s="6" t="s">
        <v>329</v>
      </c>
      <c r="F93" s="7" t="s">
        <v>17</v>
      </c>
      <c r="G93" s="32" t="s">
        <v>330</v>
      </c>
      <c r="H93" s="23" t="s">
        <v>18</v>
      </c>
      <c r="I93" s="6" t="s">
        <v>98</v>
      </c>
      <c r="J93" s="18" t="s">
        <v>17</v>
      </c>
      <c r="K93" s="6" t="s">
        <v>99</v>
      </c>
      <c r="L93" s="43">
        <f>832274+178786</f>
        <v>1011060</v>
      </c>
      <c r="M93" s="7" t="s">
        <v>17</v>
      </c>
      <c r="N93" s="8">
        <v>42065</v>
      </c>
      <c r="O93" s="25">
        <v>42794</v>
      </c>
      <c r="P93" s="6" t="s">
        <v>100</v>
      </c>
    </row>
    <row r="94" spans="1:16" s="10" customFormat="1" ht="23.25" customHeight="1">
      <c r="A94" s="14" t="s">
        <v>183</v>
      </c>
      <c r="B94" s="6" t="s">
        <v>101</v>
      </c>
      <c r="C94" s="37" t="s">
        <v>359</v>
      </c>
      <c r="D94" s="6" t="s">
        <v>73</v>
      </c>
      <c r="E94" s="6" t="s">
        <v>360</v>
      </c>
      <c r="F94" s="7" t="s">
        <v>17</v>
      </c>
      <c r="G94" s="32" t="s">
        <v>350</v>
      </c>
      <c r="H94" s="23" t="s">
        <v>18</v>
      </c>
      <c r="I94" s="6" t="s">
        <v>98</v>
      </c>
      <c r="J94" s="18" t="s">
        <v>17</v>
      </c>
      <c r="K94" s="6" t="s">
        <v>99</v>
      </c>
      <c r="L94" s="43">
        <v>348245</v>
      </c>
      <c r="M94" s="7" t="s">
        <v>17</v>
      </c>
      <c r="N94" s="8">
        <v>42065</v>
      </c>
      <c r="O94" s="25">
        <v>42794</v>
      </c>
      <c r="P94" s="6" t="s">
        <v>100</v>
      </c>
    </row>
    <row r="95" spans="1:16" s="10" customFormat="1" ht="23.25" customHeight="1">
      <c r="A95" s="14" t="s">
        <v>183</v>
      </c>
      <c r="B95" s="6" t="s">
        <v>101</v>
      </c>
      <c r="C95" s="37" t="s">
        <v>252</v>
      </c>
      <c r="D95" s="6" t="s">
        <v>33</v>
      </c>
      <c r="E95" s="6" t="s">
        <v>253</v>
      </c>
      <c r="F95" s="7" t="s">
        <v>17</v>
      </c>
      <c r="G95" s="6" t="s">
        <v>240</v>
      </c>
      <c r="H95" s="23" t="s">
        <v>18</v>
      </c>
      <c r="I95" s="6" t="s">
        <v>98</v>
      </c>
      <c r="J95" s="18" t="s">
        <v>17</v>
      </c>
      <c r="K95" s="6" t="s">
        <v>99</v>
      </c>
      <c r="L95" s="43">
        <f>1193621+213466</f>
        <v>1407087</v>
      </c>
      <c r="M95" s="7" t="s">
        <v>17</v>
      </c>
      <c r="N95" s="8">
        <v>42065</v>
      </c>
      <c r="O95" s="25">
        <v>42794</v>
      </c>
      <c r="P95" s="6" t="s">
        <v>100</v>
      </c>
    </row>
    <row r="96" spans="1:16" s="10" customFormat="1" ht="23.25" customHeight="1">
      <c r="A96" s="14" t="s">
        <v>183</v>
      </c>
      <c r="B96" s="6" t="s">
        <v>101</v>
      </c>
      <c r="C96" s="37" t="s">
        <v>286</v>
      </c>
      <c r="D96" s="6" t="s">
        <v>73</v>
      </c>
      <c r="E96" s="6" t="s">
        <v>287</v>
      </c>
      <c r="F96" s="7" t="s">
        <v>17</v>
      </c>
      <c r="G96" s="6" t="s">
        <v>240</v>
      </c>
      <c r="H96" s="23" t="s">
        <v>18</v>
      </c>
      <c r="I96" s="6" t="s">
        <v>98</v>
      </c>
      <c r="J96" s="18" t="s">
        <v>17</v>
      </c>
      <c r="K96" s="6" t="s">
        <v>99</v>
      </c>
      <c r="L96" s="43">
        <v>860459</v>
      </c>
      <c r="M96" s="7" t="s">
        <v>17</v>
      </c>
      <c r="N96" s="8">
        <v>42065</v>
      </c>
      <c r="O96" s="25">
        <v>42794</v>
      </c>
      <c r="P96" s="6" t="s">
        <v>100</v>
      </c>
    </row>
    <row r="97" spans="1:16" s="10" customFormat="1" ht="23.25" customHeight="1">
      <c r="A97" s="14" t="s">
        <v>183</v>
      </c>
      <c r="B97" s="6" t="s">
        <v>101</v>
      </c>
      <c r="C97" s="37" t="s">
        <v>184</v>
      </c>
      <c r="D97" s="6" t="s">
        <v>254</v>
      </c>
      <c r="E97" s="6" t="s">
        <v>255</v>
      </c>
      <c r="F97" s="7" t="s">
        <v>17</v>
      </c>
      <c r="G97" s="6" t="s">
        <v>191</v>
      </c>
      <c r="H97" s="23" t="s">
        <v>18</v>
      </c>
      <c r="I97" s="6" t="s">
        <v>98</v>
      </c>
      <c r="J97" s="18" t="s">
        <v>17</v>
      </c>
      <c r="K97" s="6" t="s">
        <v>99</v>
      </c>
      <c r="L97" s="43">
        <v>748948</v>
      </c>
      <c r="M97" s="7" t="s">
        <v>17</v>
      </c>
      <c r="N97" s="8">
        <v>42065</v>
      </c>
      <c r="O97" s="25">
        <v>42794</v>
      </c>
      <c r="P97" s="6" t="s">
        <v>100</v>
      </c>
    </row>
    <row r="98" spans="1:16" s="10" customFormat="1" ht="23.25" customHeight="1">
      <c r="A98" s="14" t="s">
        <v>183</v>
      </c>
      <c r="B98" s="6" t="s">
        <v>101</v>
      </c>
      <c r="C98" s="37" t="s">
        <v>304</v>
      </c>
      <c r="D98" s="6" t="s">
        <v>305</v>
      </c>
      <c r="E98" s="6" t="s">
        <v>306</v>
      </c>
      <c r="F98" s="7" t="s">
        <v>17</v>
      </c>
      <c r="G98" s="6" t="s">
        <v>307</v>
      </c>
      <c r="H98" s="23" t="s">
        <v>18</v>
      </c>
      <c r="I98" s="6" t="s">
        <v>98</v>
      </c>
      <c r="J98" s="18" t="s">
        <v>17</v>
      </c>
      <c r="K98" s="6" t="s">
        <v>99</v>
      </c>
      <c r="L98" s="43">
        <v>863124</v>
      </c>
      <c r="M98" s="7" t="s">
        <v>17</v>
      </c>
      <c r="N98" s="8">
        <v>42065</v>
      </c>
      <c r="O98" s="25">
        <v>42794</v>
      </c>
      <c r="P98" s="6" t="s">
        <v>100</v>
      </c>
    </row>
    <row r="99" spans="1:16" s="10" customFormat="1" ht="23.25" customHeight="1">
      <c r="A99" s="14" t="s">
        <v>183</v>
      </c>
      <c r="B99" s="6" t="s">
        <v>101</v>
      </c>
      <c r="C99" s="37" t="s">
        <v>256</v>
      </c>
      <c r="D99" s="6" t="s">
        <v>257</v>
      </c>
      <c r="E99" s="6" t="s">
        <v>258</v>
      </c>
      <c r="F99" s="7" t="s">
        <v>17</v>
      </c>
      <c r="G99" s="6" t="s">
        <v>259</v>
      </c>
      <c r="H99" s="23" t="s">
        <v>18</v>
      </c>
      <c r="I99" s="6" t="s">
        <v>98</v>
      </c>
      <c r="J99" s="18" t="s">
        <v>17</v>
      </c>
      <c r="K99" s="6" t="s">
        <v>99</v>
      </c>
      <c r="L99" s="43">
        <f>828061+114077</f>
        <v>942138</v>
      </c>
      <c r="M99" s="7" t="s">
        <v>17</v>
      </c>
      <c r="N99" s="8">
        <v>42065</v>
      </c>
      <c r="O99" s="25">
        <v>42794</v>
      </c>
      <c r="P99" s="6" t="s">
        <v>100</v>
      </c>
    </row>
    <row r="100" spans="1:16" s="10" customFormat="1" ht="23.25" customHeight="1">
      <c r="A100" s="14" t="s">
        <v>183</v>
      </c>
      <c r="B100" s="6" t="s">
        <v>101</v>
      </c>
      <c r="C100" s="37" t="s">
        <v>134</v>
      </c>
      <c r="D100" s="6" t="s">
        <v>271</v>
      </c>
      <c r="E100" s="6" t="s">
        <v>288</v>
      </c>
      <c r="F100" s="7" t="s">
        <v>17</v>
      </c>
      <c r="G100" s="6" t="s">
        <v>289</v>
      </c>
      <c r="H100" s="23" t="s">
        <v>18</v>
      </c>
      <c r="I100" s="6" t="s">
        <v>98</v>
      </c>
      <c r="J100" s="18" t="s">
        <v>17</v>
      </c>
      <c r="K100" s="6" t="s">
        <v>99</v>
      </c>
      <c r="L100" s="43">
        <f>770303+78273</f>
        <v>848576</v>
      </c>
      <c r="M100" s="7" t="s">
        <v>17</v>
      </c>
      <c r="N100" s="8">
        <v>42065</v>
      </c>
      <c r="O100" s="25">
        <v>42794</v>
      </c>
      <c r="P100" s="6" t="s">
        <v>100</v>
      </c>
    </row>
    <row r="101" spans="1:16" s="10" customFormat="1" ht="23.25" customHeight="1">
      <c r="A101" s="14" t="s">
        <v>183</v>
      </c>
      <c r="B101" s="6" t="s">
        <v>101</v>
      </c>
      <c r="C101" s="37" t="s">
        <v>309</v>
      </c>
      <c r="D101" s="6" t="s">
        <v>73</v>
      </c>
      <c r="E101" s="6" t="s">
        <v>310</v>
      </c>
      <c r="F101" s="7" t="s">
        <v>17</v>
      </c>
      <c r="G101" s="6" t="s">
        <v>311</v>
      </c>
      <c r="H101" s="23" t="s">
        <v>18</v>
      </c>
      <c r="I101" s="6" t="s">
        <v>98</v>
      </c>
      <c r="J101" s="18" t="s">
        <v>17</v>
      </c>
      <c r="K101" s="6" t="s">
        <v>99</v>
      </c>
      <c r="L101" s="43">
        <f>560029+431465</f>
        <v>991494</v>
      </c>
      <c r="M101" s="7" t="s">
        <v>17</v>
      </c>
      <c r="N101" s="8">
        <v>42065</v>
      </c>
      <c r="O101" s="25">
        <v>42794</v>
      </c>
      <c r="P101" s="6" t="s">
        <v>100</v>
      </c>
    </row>
    <row r="102" spans="1:16" s="10" customFormat="1" ht="23.25" customHeight="1">
      <c r="A102" s="14" t="s">
        <v>183</v>
      </c>
      <c r="B102" s="6" t="s">
        <v>101</v>
      </c>
      <c r="C102" s="37" t="s">
        <v>296</v>
      </c>
      <c r="D102" s="6" t="s">
        <v>297</v>
      </c>
      <c r="E102" s="6" t="s">
        <v>298</v>
      </c>
      <c r="F102" s="7" t="s">
        <v>17</v>
      </c>
      <c r="G102" s="6" t="s">
        <v>299</v>
      </c>
      <c r="H102" s="23" t="s">
        <v>18</v>
      </c>
      <c r="I102" s="6" t="s">
        <v>98</v>
      </c>
      <c r="J102" s="18" t="s">
        <v>17</v>
      </c>
      <c r="K102" s="6" t="s">
        <v>99</v>
      </c>
      <c r="L102" s="43">
        <f>912477+82706</f>
        <v>995183</v>
      </c>
      <c r="M102" s="7" t="s">
        <v>17</v>
      </c>
      <c r="N102" s="8">
        <v>42065</v>
      </c>
      <c r="O102" s="25">
        <v>42794</v>
      </c>
      <c r="P102" s="6" t="s">
        <v>100</v>
      </c>
    </row>
    <row r="103" spans="1:16" s="10" customFormat="1" ht="23.25" customHeight="1">
      <c r="A103" s="14" t="s">
        <v>183</v>
      </c>
      <c r="B103" s="22" t="s">
        <v>101</v>
      </c>
      <c r="C103" s="37" t="s">
        <v>260</v>
      </c>
      <c r="D103" s="6" t="s">
        <v>76</v>
      </c>
      <c r="E103" s="6" t="s">
        <v>262</v>
      </c>
      <c r="F103" s="7" t="s">
        <v>17</v>
      </c>
      <c r="G103" s="6" t="s">
        <v>263</v>
      </c>
      <c r="H103" s="23" t="s">
        <v>18</v>
      </c>
      <c r="I103" s="6" t="s">
        <v>98</v>
      </c>
      <c r="J103" s="18" t="s">
        <v>17</v>
      </c>
      <c r="K103" s="6" t="s">
        <v>99</v>
      </c>
      <c r="L103" s="43">
        <v>1173512</v>
      </c>
      <c r="M103" s="7" t="s">
        <v>17</v>
      </c>
      <c r="N103" s="8">
        <v>42064</v>
      </c>
      <c r="O103" s="25">
        <v>42794</v>
      </c>
      <c r="P103" s="6" t="s">
        <v>100</v>
      </c>
    </row>
    <row r="104" spans="1:16" s="10" customFormat="1" ht="23.25" customHeight="1">
      <c r="A104" s="14" t="s">
        <v>183</v>
      </c>
      <c r="B104" s="22" t="s">
        <v>101</v>
      </c>
      <c r="C104" s="37" t="s">
        <v>290</v>
      </c>
      <c r="D104" s="6" t="s">
        <v>291</v>
      </c>
      <c r="E104" s="6" t="s">
        <v>292</v>
      </c>
      <c r="F104" s="7" t="s">
        <v>17</v>
      </c>
      <c r="G104" s="6" t="s">
        <v>293</v>
      </c>
      <c r="H104" s="23" t="s">
        <v>18</v>
      </c>
      <c r="I104" s="6" t="s">
        <v>98</v>
      </c>
      <c r="J104" s="18" t="s">
        <v>17</v>
      </c>
      <c r="K104" s="6" t="s">
        <v>99</v>
      </c>
      <c r="L104" s="43">
        <f>510982+510982</f>
        <v>1021964</v>
      </c>
      <c r="M104" s="7" t="s">
        <v>17</v>
      </c>
      <c r="N104" s="8">
        <v>42065</v>
      </c>
      <c r="O104" s="25">
        <v>42794</v>
      </c>
      <c r="P104" s="6" t="s">
        <v>100</v>
      </c>
    </row>
    <row r="105" spans="1:16" s="10" customFormat="1" ht="23.25" customHeight="1">
      <c r="A105" s="14" t="s">
        <v>183</v>
      </c>
      <c r="B105" s="36" t="s">
        <v>101</v>
      </c>
      <c r="C105" s="37" t="s">
        <v>139</v>
      </c>
      <c r="D105" s="6" t="s">
        <v>361</v>
      </c>
      <c r="E105" s="6" t="s">
        <v>362</v>
      </c>
      <c r="F105" s="7" t="s">
        <v>17</v>
      </c>
      <c r="G105" s="6" t="s">
        <v>363</v>
      </c>
      <c r="H105" s="23" t="s">
        <v>18</v>
      </c>
      <c r="I105" s="6" t="s">
        <v>98</v>
      </c>
      <c r="J105" s="18" t="s">
        <v>17</v>
      </c>
      <c r="K105" s="6" t="s">
        <v>99</v>
      </c>
      <c r="L105" s="43">
        <f>100641+940869</f>
        <v>1041510</v>
      </c>
      <c r="M105" s="7" t="s">
        <v>17</v>
      </c>
      <c r="N105" s="8">
        <v>42065</v>
      </c>
      <c r="O105" s="25">
        <v>42794</v>
      </c>
      <c r="P105" s="6" t="s">
        <v>100</v>
      </c>
    </row>
    <row r="106" spans="1:16" s="10" customFormat="1" ht="23.25" customHeight="1">
      <c r="A106" s="14" t="s">
        <v>183</v>
      </c>
      <c r="B106" s="6" t="s">
        <v>101</v>
      </c>
      <c r="C106" s="37" t="s">
        <v>264</v>
      </c>
      <c r="D106" s="6" t="s">
        <v>265</v>
      </c>
      <c r="E106" s="6" t="s">
        <v>266</v>
      </c>
      <c r="F106" s="7" t="s">
        <v>17</v>
      </c>
      <c r="G106" s="6" t="s">
        <v>267</v>
      </c>
      <c r="H106" s="23" t="s">
        <v>18</v>
      </c>
      <c r="I106" s="6" t="s">
        <v>98</v>
      </c>
      <c r="J106" s="18" t="s">
        <v>17</v>
      </c>
      <c r="K106" s="6" t="s">
        <v>99</v>
      </c>
      <c r="L106" s="43">
        <f>72642+630232</f>
        <v>702874</v>
      </c>
      <c r="M106" s="7" t="s">
        <v>17</v>
      </c>
      <c r="N106" s="8">
        <v>42065</v>
      </c>
      <c r="O106" s="25">
        <v>42794</v>
      </c>
      <c r="P106" s="6" t="s">
        <v>100</v>
      </c>
    </row>
    <row r="107" spans="1:16" s="10" customFormat="1" ht="23.25" customHeight="1">
      <c r="A107" s="14" t="s">
        <v>183</v>
      </c>
      <c r="B107" s="6" t="s">
        <v>101</v>
      </c>
      <c r="C107" s="37" t="s">
        <v>364</v>
      </c>
      <c r="D107" s="6" t="s">
        <v>28</v>
      </c>
      <c r="E107" s="6" t="s">
        <v>365</v>
      </c>
      <c r="F107" s="7" t="s">
        <v>17</v>
      </c>
      <c r="G107" s="6" t="s">
        <v>363</v>
      </c>
      <c r="H107" s="23" t="s">
        <v>18</v>
      </c>
      <c r="I107" s="6" t="s">
        <v>98</v>
      </c>
      <c r="J107" s="18" t="s">
        <v>17</v>
      </c>
      <c r="K107" s="6" t="s">
        <v>99</v>
      </c>
      <c r="L107" s="43">
        <v>547717</v>
      </c>
      <c r="M107" s="7" t="s">
        <v>17</v>
      </c>
      <c r="N107" s="8">
        <v>42065</v>
      </c>
      <c r="O107" s="25">
        <v>42794</v>
      </c>
      <c r="P107" s="6" t="s">
        <v>100</v>
      </c>
    </row>
    <row r="108" spans="1:16" s="10" customFormat="1" ht="23.25" customHeight="1">
      <c r="A108" s="14" t="s">
        <v>183</v>
      </c>
      <c r="B108" s="6" t="s">
        <v>101</v>
      </c>
      <c r="C108" s="37" t="s">
        <v>366</v>
      </c>
      <c r="D108" s="6" t="s">
        <v>367</v>
      </c>
      <c r="E108" s="6" t="s">
        <v>368</v>
      </c>
      <c r="F108" s="7" t="s">
        <v>17</v>
      </c>
      <c r="G108" s="6" t="s">
        <v>363</v>
      </c>
      <c r="H108" s="23" t="s">
        <v>18</v>
      </c>
      <c r="I108" s="6" t="s">
        <v>98</v>
      </c>
      <c r="J108" s="18" t="s">
        <v>17</v>
      </c>
      <c r="K108" s="6" t="s">
        <v>99</v>
      </c>
      <c r="L108" s="43">
        <v>1013068</v>
      </c>
      <c r="M108" s="7" t="s">
        <v>17</v>
      </c>
      <c r="N108" s="8">
        <v>42065</v>
      </c>
      <c r="O108" s="25">
        <v>42794</v>
      </c>
      <c r="P108" s="6" t="s">
        <v>100</v>
      </c>
    </row>
    <row r="109" spans="1:16" s="10" customFormat="1" ht="23.25" customHeight="1">
      <c r="A109" s="14" t="s">
        <v>183</v>
      </c>
      <c r="B109" s="6" t="s">
        <v>101</v>
      </c>
      <c r="C109" s="37" t="s">
        <v>272</v>
      </c>
      <c r="D109" s="6" t="s">
        <v>22</v>
      </c>
      <c r="E109" s="6" t="s">
        <v>273</v>
      </c>
      <c r="F109" s="7" t="s">
        <v>17</v>
      </c>
      <c r="G109" s="6" t="s">
        <v>274</v>
      </c>
      <c r="H109" s="23" t="s">
        <v>18</v>
      </c>
      <c r="I109" s="6" t="s">
        <v>98</v>
      </c>
      <c r="J109" s="18" t="s">
        <v>17</v>
      </c>
      <c r="K109" s="6" t="s">
        <v>99</v>
      </c>
      <c r="L109" s="43">
        <v>1153136</v>
      </c>
      <c r="M109" s="7" t="s">
        <v>17</v>
      </c>
      <c r="N109" s="8">
        <v>42065</v>
      </c>
      <c r="O109" s="25">
        <v>42794</v>
      </c>
      <c r="P109" s="6" t="s">
        <v>100</v>
      </c>
    </row>
    <row r="110" spans="1:16" s="10" customFormat="1" ht="23.25" customHeight="1">
      <c r="A110" s="14" t="s">
        <v>183</v>
      </c>
      <c r="B110" s="6" t="s">
        <v>101</v>
      </c>
      <c r="C110" s="40" t="s">
        <v>300</v>
      </c>
      <c r="D110" s="29" t="s">
        <v>81</v>
      </c>
      <c r="E110" s="30" t="s">
        <v>301</v>
      </c>
      <c r="F110" s="7" t="s">
        <v>17</v>
      </c>
      <c r="G110" s="6" t="s">
        <v>303</v>
      </c>
      <c r="H110" s="17" t="s">
        <v>18</v>
      </c>
      <c r="I110" s="6" t="s">
        <v>98</v>
      </c>
      <c r="J110" s="7" t="s">
        <v>17</v>
      </c>
      <c r="K110" s="6" t="s">
        <v>99</v>
      </c>
      <c r="L110" s="43">
        <v>1029001</v>
      </c>
      <c r="M110" s="7" t="s">
        <v>17</v>
      </c>
      <c r="N110" s="8">
        <v>41699</v>
      </c>
      <c r="O110" s="25">
        <v>42794</v>
      </c>
      <c r="P110" s="6" t="s">
        <v>302</v>
      </c>
    </row>
    <row r="111" spans="1:16" s="10" customFormat="1" ht="23.25" customHeight="1">
      <c r="A111" s="14" t="s">
        <v>183</v>
      </c>
      <c r="B111" s="6" t="s">
        <v>101</v>
      </c>
      <c r="C111" s="37" t="s">
        <v>278</v>
      </c>
      <c r="D111" s="6" t="s">
        <v>279</v>
      </c>
      <c r="E111" s="6" t="s">
        <v>280</v>
      </c>
      <c r="F111" s="7" t="s">
        <v>17</v>
      </c>
      <c r="G111" s="6" t="s">
        <v>228</v>
      </c>
      <c r="H111" s="23" t="s">
        <v>18</v>
      </c>
      <c r="I111" s="6" t="s">
        <v>98</v>
      </c>
      <c r="J111" s="18" t="s">
        <v>17</v>
      </c>
      <c r="K111" s="6" t="s">
        <v>99</v>
      </c>
      <c r="L111" s="43">
        <v>1103210</v>
      </c>
      <c r="M111" s="7" t="s">
        <v>17</v>
      </c>
      <c r="N111" s="8">
        <v>42064</v>
      </c>
      <c r="O111" s="25">
        <v>42794</v>
      </c>
      <c r="P111" s="6" t="s">
        <v>100</v>
      </c>
    </row>
    <row r="112" spans="1:16" s="10" customFormat="1" ht="23.25" customHeight="1">
      <c r="A112" s="14" t="s">
        <v>183</v>
      </c>
      <c r="B112" s="6" t="s">
        <v>101</v>
      </c>
      <c r="C112" s="37" t="s">
        <v>135</v>
      </c>
      <c r="D112" s="6" t="s">
        <v>281</v>
      </c>
      <c r="E112" s="6" t="s">
        <v>282</v>
      </c>
      <c r="F112" s="7" t="s">
        <v>17</v>
      </c>
      <c r="G112" s="6" t="s">
        <v>283</v>
      </c>
      <c r="H112" s="23" t="s">
        <v>18</v>
      </c>
      <c r="I112" s="6" t="s">
        <v>98</v>
      </c>
      <c r="J112" s="18" t="s">
        <v>17</v>
      </c>
      <c r="K112" s="6" t="s">
        <v>99</v>
      </c>
      <c r="L112" s="43">
        <v>1388129</v>
      </c>
      <c r="M112" s="7" t="s">
        <v>17</v>
      </c>
      <c r="N112" s="8">
        <v>42065</v>
      </c>
      <c r="O112" s="25">
        <v>42794</v>
      </c>
      <c r="P112" s="6" t="s">
        <v>100</v>
      </c>
    </row>
    <row r="113" spans="1:16" s="10" customFormat="1" ht="23.25" customHeight="1">
      <c r="A113" s="14" t="s">
        <v>183</v>
      </c>
      <c r="B113" s="6" t="s">
        <v>101</v>
      </c>
      <c r="C113" s="37" t="s">
        <v>369</v>
      </c>
      <c r="D113" s="6" t="s">
        <v>370</v>
      </c>
      <c r="E113" s="6" t="s">
        <v>78</v>
      </c>
      <c r="F113" s="7" t="s">
        <v>17</v>
      </c>
      <c r="G113" s="6" t="s">
        <v>371</v>
      </c>
      <c r="H113" s="23" t="s">
        <v>18</v>
      </c>
      <c r="I113" s="6" t="s">
        <v>98</v>
      </c>
      <c r="J113" s="18" t="s">
        <v>17</v>
      </c>
      <c r="K113" s="6" t="s">
        <v>99</v>
      </c>
      <c r="L113" s="43">
        <f>732816+314581</f>
        <v>1047397</v>
      </c>
      <c r="M113" s="7" t="s">
        <v>17</v>
      </c>
      <c r="N113" s="8">
        <v>42430</v>
      </c>
      <c r="O113" s="25">
        <v>42794</v>
      </c>
      <c r="P113" s="6" t="s">
        <v>100</v>
      </c>
    </row>
    <row r="114" spans="1:16" s="10" customFormat="1" ht="23.25" customHeight="1">
      <c r="A114" s="14" t="s">
        <v>183</v>
      </c>
      <c r="B114" s="6" t="s">
        <v>101</v>
      </c>
      <c r="C114" s="37" t="s">
        <v>331</v>
      </c>
      <c r="D114" s="29" t="s">
        <v>332</v>
      </c>
      <c r="E114" s="6" t="s">
        <v>333</v>
      </c>
      <c r="F114" s="34" t="s">
        <v>17</v>
      </c>
      <c r="G114" s="6" t="s">
        <v>293</v>
      </c>
      <c r="H114" s="33" t="s">
        <v>18</v>
      </c>
      <c r="I114" s="6" t="s">
        <v>98</v>
      </c>
      <c r="J114" s="18" t="s">
        <v>17</v>
      </c>
      <c r="K114" s="6" t="s">
        <v>99</v>
      </c>
      <c r="L114" s="43">
        <f>754161+54481</f>
        <v>808642</v>
      </c>
      <c r="M114" s="7" t="s">
        <v>17</v>
      </c>
      <c r="N114" s="8">
        <v>42065</v>
      </c>
      <c r="O114" s="25">
        <v>42794</v>
      </c>
      <c r="P114" s="6" t="s">
        <v>100</v>
      </c>
    </row>
    <row r="115" spans="7:15" s="10" customFormat="1" ht="12.75">
      <c r="G115" s="15"/>
      <c r="J115" s="15"/>
      <c r="L115" s="19"/>
      <c r="N115" s="16"/>
      <c r="O115" s="16"/>
    </row>
    <row r="116" spans="7:15" s="10" customFormat="1" ht="12.75">
      <c r="G116" s="15"/>
      <c r="J116" s="15"/>
      <c r="L116" s="19"/>
      <c r="N116" s="16"/>
      <c r="O116" s="16"/>
    </row>
    <row r="117" spans="7:15" s="10" customFormat="1" ht="12.75">
      <c r="G117" s="15"/>
      <c r="J117" s="15"/>
      <c r="L117" s="19"/>
      <c r="N117" s="16"/>
      <c r="O117" s="16"/>
    </row>
    <row r="118" spans="7:15" s="10" customFormat="1" ht="12.75">
      <c r="G118" s="15"/>
      <c r="J118" s="15"/>
      <c r="L118" s="19"/>
      <c r="N118" s="16"/>
      <c r="O118" s="16"/>
    </row>
    <row r="119" spans="7:15" s="10" customFormat="1" ht="12.75">
      <c r="G119" s="15"/>
      <c r="J119" s="15"/>
      <c r="L119" s="19"/>
      <c r="N119" s="16"/>
      <c r="O119" s="16"/>
    </row>
    <row r="120" spans="7:15" s="10" customFormat="1" ht="12.75">
      <c r="G120" s="15"/>
      <c r="J120" s="15"/>
      <c r="L120" s="19"/>
      <c r="N120" s="16"/>
      <c r="O120" s="16"/>
    </row>
    <row r="121" spans="7:15" s="10" customFormat="1" ht="12.75">
      <c r="G121" s="15"/>
      <c r="J121" s="15"/>
      <c r="L121" s="19"/>
      <c r="N121" s="16"/>
      <c r="O121" s="16"/>
    </row>
    <row r="122" spans="7:15" s="10" customFormat="1" ht="12.75">
      <c r="G122" s="15"/>
      <c r="J122" s="15"/>
      <c r="L122" s="19"/>
      <c r="N122" s="16"/>
      <c r="O122" s="16"/>
    </row>
    <row r="123" spans="7:15" s="10" customFormat="1" ht="12.75">
      <c r="G123" s="15"/>
      <c r="J123" s="15"/>
      <c r="L123" s="19"/>
      <c r="N123" s="16"/>
      <c r="O123" s="16"/>
    </row>
    <row r="124" spans="7:15" s="10" customFormat="1" ht="12.75">
      <c r="G124" s="15"/>
      <c r="J124" s="15"/>
      <c r="L124" s="19"/>
      <c r="N124" s="16"/>
      <c r="O124" s="16"/>
    </row>
    <row r="125" spans="7:15" s="10" customFormat="1" ht="12.75">
      <c r="G125" s="15"/>
      <c r="J125" s="15"/>
      <c r="L125" s="19"/>
      <c r="N125" s="16"/>
      <c r="O125" s="16"/>
    </row>
    <row r="126" spans="7:15" s="10" customFormat="1" ht="12.75">
      <c r="G126" s="15"/>
      <c r="J126" s="15"/>
      <c r="L126" s="19"/>
      <c r="N126" s="16"/>
      <c r="O126" s="16"/>
    </row>
    <row r="127" spans="7:15" s="10" customFormat="1" ht="12.75">
      <c r="G127" s="15"/>
      <c r="J127" s="15"/>
      <c r="L127" s="19"/>
      <c r="N127" s="16"/>
      <c r="O127" s="16"/>
    </row>
    <row r="128" spans="7:15" s="10" customFormat="1" ht="12.75">
      <c r="G128" s="15"/>
      <c r="J128" s="15"/>
      <c r="L128" s="19"/>
      <c r="N128" s="16"/>
      <c r="O128" s="16"/>
    </row>
    <row r="129" spans="7:15" s="10" customFormat="1" ht="12.75">
      <c r="G129" s="15"/>
      <c r="J129" s="15"/>
      <c r="L129" s="19"/>
      <c r="N129" s="16"/>
      <c r="O129" s="16"/>
    </row>
    <row r="130" spans="7:15" s="10" customFormat="1" ht="12.75">
      <c r="G130" s="15"/>
      <c r="J130" s="15"/>
      <c r="L130" s="19"/>
      <c r="N130" s="16"/>
      <c r="O130" s="16"/>
    </row>
    <row r="131" spans="7:15" s="10" customFormat="1" ht="12.75">
      <c r="G131" s="15"/>
      <c r="J131" s="15"/>
      <c r="L131" s="19"/>
      <c r="N131" s="16"/>
      <c r="O131" s="16"/>
    </row>
    <row r="132" spans="7:15" s="10" customFormat="1" ht="12.75">
      <c r="G132" s="15"/>
      <c r="J132" s="15"/>
      <c r="L132" s="19"/>
      <c r="N132" s="16"/>
      <c r="O132" s="16"/>
    </row>
    <row r="133" spans="7:15" s="10" customFormat="1" ht="12.75">
      <c r="G133" s="15"/>
      <c r="J133" s="15"/>
      <c r="L133" s="19"/>
      <c r="N133" s="16"/>
      <c r="O133" s="16"/>
    </row>
    <row r="134" spans="7:15" s="10" customFormat="1" ht="12.75">
      <c r="G134" s="15"/>
      <c r="J134" s="15"/>
      <c r="L134" s="19"/>
      <c r="N134" s="16"/>
      <c r="O134" s="16"/>
    </row>
    <row r="135" spans="7:15" s="10" customFormat="1" ht="12.75">
      <c r="G135" s="15"/>
      <c r="J135" s="15"/>
      <c r="L135" s="19"/>
      <c r="N135" s="16"/>
      <c r="O135" s="16"/>
    </row>
    <row r="136" spans="7:15" s="10" customFormat="1" ht="12.75">
      <c r="G136" s="15"/>
      <c r="J136" s="15"/>
      <c r="L136" s="19"/>
      <c r="N136" s="16"/>
      <c r="O136" s="16"/>
    </row>
    <row r="137" spans="7:15" s="10" customFormat="1" ht="12.75">
      <c r="G137" s="15"/>
      <c r="J137" s="15"/>
      <c r="L137" s="19"/>
      <c r="N137" s="16"/>
      <c r="O137" s="16"/>
    </row>
    <row r="138" spans="7:15" s="10" customFormat="1" ht="12.75">
      <c r="G138" s="15"/>
      <c r="J138" s="15"/>
      <c r="L138" s="19"/>
      <c r="N138" s="16"/>
      <c r="O138" s="16"/>
    </row>
    <row r="139" spans="7:15" s="10" customFormat="1" ht="12.75">
      <c r="G139" s="15"/>
      <c r="J139" s="15"/>
      <c r="L139" s="19"/>
      <c r="N139" s="16"/>
      <c r="O139" s="16"/>
    </row>
    <row r="140" spans="7:15" s="10" customFormat="1" ht="12.75">
      <c r="G140" s="15"/>
      <c r="J140" s="15"/>
      <c r="L140" s="19"/>
      <c r="N140" s="16"/>
      <c r="O140" s="16"/>
    </row>
    <row r="141" spans="7:15" s="10" customFormat="1" ht="12.75">
      <c r="G141" s="15"/>
      <c r="J141" s="15"/>
      <c r="L141" s="19"/>
      <c r="N141" s="16"/>
      <c r="O141" s="16"/>
    </row>
    <row r="142" spans="7:15" s="10" customFormat="1" ht="12.75">
      <c r="G142" s="15"/>
      <c r="J142" s="15"/>
      <c r="L142" s="19"/>
      <c r="N142" s="16"/>
      <c r="O142" s="16"/>
    </row>
    <row r="143" spans="7:15" s="10" customFormat="1" ht="12.75">
      <c r="G143" s="15"/>
      <c r="J143" s="15"/>
      <c r="L143" s="19"/>
      <c r="N143" s="16"/>
      <c r="O143" s="16"/>
    </row>
    <row r="144" spans="7:15" s="10" customFormat="1" ht="12.75">
      <c r="G144" s="15"/>
      <c r="J144" s="15"/>
      <c r="L144" s="19"/>
      <c r="N144" s="16"/>
      <c r="O144" s="16"/>
    </row>
    <row r="145" spans="7:15" s="10" customFormat="1" ht="12.75">
      <c r="G145" s="15"/>
      <c r="J145" s="15"/>
      <c r="L145" s="19"/>
      <c r="N145" s="16"/>
      <c r="O145" s="16"/>
    </row>
    <row r="146" spans="7:15" s="10" customFormat="1" ht="12.75">
      <c r="G146" s="15"/>
      <c r="J146" s="15"/>
      <c r="L146" s="19"/>
      <c r="N146" s="16"/>
      <c r="O146" s="16"/>
    </row>
    <row r="147" spans="7:15" s="10" customFormat="1" ht="12.75">
      <c r="G147" s="15"/>
      <c r="J147" s="15"/>
      <c r="L147" s="19"/>
      <c r="N147" s="16"/>
      <c r="O147" s="16"/>
    </row>
    <row r="148" spans="7:15" s="10" customFormat="1" ht="12.75">
      <c r="G148" s="15"/>
      <c r="J148" s="15"/>
      <c r="L148" s="19"/>
      <c r="N148" s="16"/>
      <c r="O148" s="16"/>
    </row>
    <row r="149" spans="7:15" s="10" customFormat="1" ht="12.75">
      <c r="G149" s="15"/>
      <c r="J149" s="15"/>
      <c r="L149" s="19"/>
      <c r="N149" s="16"/>
      <c r="O149" s="16"/>
    </row>
    <row r="150" spans="7:15" s="10" customFormat="1" ht="12.75">
      <c r="G150" s="15"/>
      <c r="J150" s="15"/>
      <c r="L150" s="19"/>
      <c r="N150" s="16"/>
      <c r="O150" s="16"/>
    </row>
    <row r="151" spans="7:15" s="10" customFormat="1" ht="12.75">
      <c r="G151" s="15"/>
      <c r="J151" s="15"/>
      <c r="L151" s="19"/>
      <c r="N151" s="16"/>
      <c r="O151" s="16"/>
    </row>
    <row r="152" spans="7:15" s="10" customFormat="1" ht="12.75">
      <c r="G152" s="15"/>
      <c r="J152" s="15"/>
      <c r="L152" s="19"/>
      <c r="N152" s="16"/>
      <c r="O152" s="16"/>
    </row>
    <row r="153" spans="7:15" s="10" customFormat="1" ht="12.75">
      <c r="G153" s="15"/>
      <c r="J153" s="15"/>
      <c r="L153" s="19"/>
      <c r="N153" s="16"/>
      <c r="O153" s="16"/>
    </row>
    <row r="154" spans="7:15" s="10" customFormat="1" ht="12.75">
      <c r="G154" s="15"/>
      <c r="J154" s="15"/>
      <c r="L154" s="19"/>
      <c r="N154" s="16"/>
      <c r="O154" s="16"/>
    </row>
    <row r="155" spans="7:15" s="10" customFormat="1" ht="12.75">
      <c r="G155" s="15"/>
      <c r="J155" s="15"/>
      <c r="L155" s="19"/>
      <c r="N155" s="16"/>
      <c r="O155" s="16"/>
    </row>
    <row r="156" spans="7:15" s="10" customFormat="1" ht="12.75">
      <c r="G156" s="15"/>
      <c r="J156" s="15"/>
      <c r="L156" s="19"/>
      <c r="N156" s="16"/>
      <c r="O156" s="16"/>
    </row>
    <row r="157" spans="7:15" s="10" customFormat="1" ht="12.75">
      <c r="G157" s="15"/>
      <c r="J157" s="15"/>
      <c r="L157" s="19"/>
      <c r="N157" s="16"/>
      <c r="O157" s="16"/>
    </row>
    <row r="158" spans="7:15" s="10" customFormat="1" ht="12.75">
      <c r="G158" s="15"/>
      <c r="J158" s="15"/>
      <c r="L158" s="19"/>
      <c r="N158" s="16"/>
      <c r="O158" s="16"/>
    </row>
    <row r="159" spans="7:15" s="10" customFormat="1" ht="12.75">
      <c r="G159" s="15"/>
      <c r="J159" s="15"/>
      <c r="L159" s="19"/>
      <c r="N159" s="16"/>
      <c r="O159" s="16"/>
    </row>
    <row r="160" spans="7:15" s="10" customFormat="1" ht="12.75">
      <c r="G160" s="15"/>
      <c r="J160" s="15"/>
      <c r="L160" s="19"/>
      <c r="N160" s="16"/>
      <c r="O160" s="16"/>
    </row>
    <row r="161" spans="7:15" s="10" customFormat="1" ht="12.75">
      <c r="G161" s="15"/>
      <c r="J161" s="15"/>
      <c r="L161" s="19"/>
      <c r="N161" s="16"/>
      <c r="O161" s="16"/>
    </row>
    <row r="162" spans="7:15" s="10" customFormat="1" ht="12.75">
      <c r="G162" s="15"/>
      <c r="J162" s="15"/>
      <c r="L162" s="19"/>
      <c r="N162" s="16"/>
      <c r="O162" s="16"/>
    </row>
    <row r="163" spans="7:15" s="10" customFormat="1" ht="12.75">
      <c r="G163" s="15"/>
      <c r="J163" s="15"/>
      <c r="L163" s="19"/>
      <c r="N163" s="16"/>
      <c r="O163" s="16"/>
    </row>
    <row r="164" spans="7:15" s="10" customFormat="1" ht="12.75">
      <c r="G164" s="15"/>
      <c r="J164" s="15"/>
      <c r="L164" s="19"/>
      <c r="N164" s="16"/>
      <c r="O164" s="16"/>
    </row>
    <row r="165" spans="7:15" s="10" customFormat="1" ht="12.75">
      <c r="G165" s="15"/>
      <c r="J165" s="15"/>
      <c r="L165" s="19"/>
      <c r="N165" s="16"/>
      <c r="O165" s="16"/>
    </row>
    <row r="166" spans="7:15" s="10" customFormat="1" ht="12.75">
      <c r="G166" s="15"/>
      <c r="J166" s="15"/>
      <c r="L166" s="19"/>
      <c r="N166" s="16"/>
      <c r="O166" s="16"/>
    </row>
    <row r="167" spans="7:15" s="10" customFormat="1" ht="12.75">
      <c r="G167" s="15"/>
      <c r="J167" s="15"/>
      <c r="L167" s="19"/>
      <c r="N167" s="16"/>
      <c r="O167" s="16"/>
    </row>
    <row r="168" spans="7:15" s="10" customFormat="1" ht="12.75">
      <c r="G168" s="15"/>
      <c r="J168" s="15"/>
      <c r="L168" s="19"/>
      <c r="N168" s="16"/>
      <c r="O168" s="16"/>
    </row>
    <row r="169" spans="7:15" s="10" customFormat="1" ht="12.75">
      <c r="G169" s="15"/>
      <c r="J169" s="15"/>
      <c r="L169" s="19"/>
      <c r="N169" s="16"/>
      <c r="O169" s="16"/>
    </row>
    <row r="170" spans="7:15" s="10" customFormat="1" ht="12.75">
      <c r="G170" s="15"/>
      <c r="J170" s="15"/>
      <c r="L170" s="19"/>
      <c r="N170" s="16"/>
      <c r="O170" s="16"/>
    </row>
    <row r="171" spans="7:15" s="10" customFormat="1" ht="12.75">
      <c r="G171" s="15"/>
      <c r="J171" s="15"/>
      <c r="L171" s="19"/>
      <c r="N171" s="16"/>
      <c r="O171" s="16"/>
    </row>
    <row r="172" spans="7:15" s="10" customFormat="1" ht="12.75">
      <c r="G172" s="15"/>
      <c r="J172" s="15"/>
      <c r="L172" s="19"/>
      <c r="N172" s="16"/>
      <c r="O172" s="16"/>
    </row>
    <row r="173" spans="7:15" s="10" customFormat="1" ht="12.75">
      <c r="G173" s="15"/>
      <c r="J173" s="15"/>
      <c r="L173" s="19"/>
      <c r="N173" s="16"/>
      <c r="O173" s="16"/>
    </row>
    <row r="174" spans="7:15" s="10" customFormat="1" ht="12.75">
      <c r="G174" s="15"/>
      <c r="J174" s="15"/>
      <c r="L174" s="19"/>
      <c r="N174" s="16"/>
      <c r="O174" s="16"/>
    </row>
    <row r="175" spans="7:15" s="10" customFormat="1" ht="12.75">
      <c r="G175" s="15"/>
      <c r="J175" s="15"/>
      <c r="L175" s="19"/>
      <c r="N175" s="16"/>
      <c r="O175" s="16"/>
    </row>
    <row r="176" spans="7:15" s="10" customFormat="1" ht="12.75">
      <c r="G176" s="15"/>
      <c r="J176" s="15"/>
      <c r="L176" s="19"/>
      <c r="N176" s="16"/>
      <c r="O176" s="16"/>
    </row>
    <row r="177" spans="7:15" s="10" customFormat="1" ht="12.75">
      <c r="G177" s="15"/>
      <c r="J177" s="15"/>
      <c r="L177" s="19"/>
      <c r="N177" s="16"/>
      <c r="O177" s="16"/>
    </row>
    <row r="178" spans="7:15" s="10" customFormat="1" ht="12.75">
      <c r="G178" s="15"/>
      <c r="J178" s="15"/>
      <c r="L178" s="19"/>
      <c r="N178" s="16"/>
      <c r="O178" s="16"/>
    </row>
    <row r="179" spans="7:15" s="10" customFormat="1" ht="12.75">
      <c r="G179" s="15"/>
      <c r="J179" s="15"/>
      <c r="L179" s="19"/>
      <c r="N179" s="16"/>
      <c r="O179" s="16"/>
    </row>
    <row r="180" spans="7:15" s="10" customFormat="1" ht="12.75">
      <c r="G180" s="15"/>
      <c r="J180" s="15"/>
      <c r="L180" s="19"/>
      <c r="N180" s="16"/>
      <c r="O180" s="16"/>
    </row>
    <row r="181" spans="7:15" s="10" customFormat="1" ht="12.75">
      <c r="G181" s="15"/>
      <c r="J181" s="15"/>
      <c r="L181" s="19"/>
      <c r="N181" s="16"/>
      <c r="O181" s="16"/>
    </row>
    <row r="182" spans="7:15" s="10" customFormat="1" ht="12.75">
      <c r="G182" s="15"/>
      <c r="J182" s="15"/>
      <c r="L182" s="19"/>
      <c r="N182" s="16"/>
      <c r="O182" s="16"/>
    </row>
    <row r="183" spans="7:15" s="10" customFormat="1" ht="12.75">
      <c r="G183" s="15"/>
      <c r="J183" s="15"/>
      <c r="L183" s="19"/>
      <c r="N183" s="16"/>
      <c r="O183" s="16"/>
    </row>
    <row r="184" spans="7:15" s="10" customFormat="1" ht="12.75">
      <c r="G184" s="15"/>
      <c r="J184" s="15"/>
      <c r="L184" s="19"/>
      <c r="N184" s="16"/>
      <c r="O184" s="16"/>
    </row>
    <row r="185" spans="7:15" s="10" customFormat="1" ht="12.75">
      <c r="G185" s="15"/>
      <c r="J185" s="15"/>
      <c r="L185" s="19"/>
      <c r="N185" s="16"/>
      <c r="O185" s="16"/>
    </row>
    <row r="186" spans="7:15" s="10" customFormat="1" ht="12.75">
      <c r="G186" s="15"/>
      <c r="J186" s="15"/>
      <c r="L186" s="19"/>
      <c r="N186" s="16"/>
      <c r="O186" s="16"/>
    </row>
    <row r="187" spans="7:15" s="10" customFormat="1" ht="12.75">
      <c r="G187" s="15"/>
      <c r="J187" s="15"/>
      <c r="L187" s="19"/>
      <c r="N187" s="16"/>
      <c r="O187" s="16"/>
    </row>
    <row r="188" spans="7:15" s="10" customFormat="1" ht="12.75">
      <c r="G188" s="15"/>
      <c r="J188" s="15"/>
      <c r="L188" s="19"/>
      <c r="N188" s="16"/>
      <c r="O188" s="16"/>
    </row>
    <row r="189" spans="7:15" s="10" customFormat="1" ht="12.75">
      <c r="G189" s="15"/>
      <c r="J189" s="15"/>
      <c r="L189" s="19"/>
      <c r="N189" s="16"/>
      <c r="O189" s="16"/>
    </row>
    <row r="190" spans="7:15" s="10" customFormat="1" ht="12.75">
      <c r="G190" s="15"/>
      <c r="J190" s="15"/>
      <c r="L190" s="19"/>
      <c r="N190" s="16"/>
      <c r="O190" s="16"/>
    </row>
    <row r="191" spans="7:15" s="10" customFormat="1" ht="12.75">
      <c r="G191" s="15"/>
      <c r="J191" s="15"/>
      <c r="L191" s="19"/>
      <c r="N191" s="16"/>
      <c r="O191" s="16"/>
    </row>
    <row r="192" spans="7:15" s="10" customFormat="1" ht="12.75">
      <c r="G192" s="15"/>
      <c r="J192" s="15"/>
      <c r="L192" s="19"/>
      <c r="N192" s="16"/>
      <c r="O192" s="16"/>
    </row>
    <row r="193" spans="7:15" s="10" customFormat="1" ht="12.75">
      <c r="G193" s="15"/>
      <c r="J193" s="15"/>
      <c r="L193" s="19"/>
      <c r="N193" s="16"/>
      <c r="O193" s="16"/>
    </row>
    <row r="194" spans="7:15" s="10" customFormat="1" ht="12.75">
      <c r="G194" s="15"/>
      <c r="J194" s="15"/>
      <c r="L194" s="19"/>
      <c r="N194" s="16"/>
      <c r="O194" s="16"/>
    </row>
    <row r="195" spans="7:15" s="10" customFormat="1" ht="12.75">
      <c r="G195" s="15"/>
      <c r="J195" s="15"/>
      <c r="L195" s="19"/>
      <c r="N195" s="16"/>
      <c r="O195" s="16"/>
    </row>
    <row r="196" spans="7:15" s="10" customFormat="1" ht="12.75">
      <c r="G196" s="15"/>
      <c r="J196" s="15"/>
      <c r="L196" s="19"/>
      <c r="N196" s="16"/>
      <c r="O196" s="16"/>
    </row>
    <row r="197" spans="7:15" s="10" customFormat="1" ht="12.75">
      <c r="G197" s="15"/>
      <c r="J197" s="15"/>
      <c r="L197" s="19"/>
      <c r="N197" s="16"/>
      <c r="O197" s="16"/>
    </row>
    <row r="198" spans="7:15" s="10" customFormat="1" ht="12.75">
      <c r="G198" s="15"/>
      <c r="J198" s="15"/>
      <c r="L198" s="19"/>
      <c r="N198" s="16"/>
      <c r="O198" s="16"/>
    </row>
    <row r="199" spans="7:15" s="10" customFormat="1" ht="12.75">
      <c r="G199" s="15"/>
      <c r="J199" s="15"/>
      <c r="L199" s="19"/>
      <c r="N199" s="16"/>
      <c r="O199" s="16"/>
    </row>
    <row r="200" spans="7:15" s="10" customFormat="1" ht="12.75">
      <c r="G200" s="15"/>
      <c r="J200" s="15"/>
      <c r="L200" s="19"/>
      <c r="N200" s="16"/>
      <c r="O200" s="16"/>
    </row>
    <row r="201" spans="7:15" s="10" customFormat="1" ht="12.75">
      <c r="G201" s="15"/>
      <c r="J201" s="15"/>
      <c r="L201" s="19"/>
      <c r="N201" s="16"/>
      <c r="O201" s="16"/>
    </row>
    <row r="202" spans="7:15" s="10" customFormat="1" ht="12.75">
      <c r="G202" s="15"/>
      <c r="J202" s="15"/>
      <c r="L202" s="19"/>
      <c r="N202" s="16"/>
      <c r="O202" s="16"/>
    </row>
    <row r="203" spans="7:15" s="10" customFormat="1" ht="12.75">
      <c r="G203" s="15"/>
      <c r="J203" s="15"/>
      <c r="L203" s="19"/>
      <c r="N203" s="16"/>
      <c r="O203" s="16"/>
    </row>
    <row r="204" spans="7:15" s="10" customFormat="1" ht="12.75">
      <c r="G204" s="15"/>
      <c r="J204" s="15"/>
      <c r="L204" s="19"/>
      <c r="N204" s="16"/>
      <c r="O204" s="16"/>
    </row>
    <row r="205" spans="7:15" s="10" customFormat="1" ht="12.75">
      <c r="G205" s="15"/>
      <c r="J205" s="15"/>
      <c r="L205" s="19"/>
      <c r="N205" s="16"/>
      <c r="O205" s="16"/>
    </row>
    <row r="206" spans="7:15" s="10" customFormat="1" ht="12.75">
      <c r="G206" s="15"/>
      <c r="J206" s="15"/>
      <c r="L206" s="19"/>
      <c r="N206" s="16"/>
      <c r="O206" s="16"/>
    </row>
    <row r="207" spans="7:15" s="10" customFormat="1" ht="12.75">
      <c r="G207" s="15"/>
      <c r="J207" s="15"/>
      <c r="L207" s="19"/>
      <c r="N207" s="16"/>
      <c r="O207" s="16"/>
    </row>
    <row r="208" spans="7:15" s="10" customFormat="1" ht="12.75">
      <c r="G208" s="15"/>
      <c r="J208" s="15"/>
      <c r="L208" s="19"/>
      <c r="N208" s="16"/>
      <c r="O208" s="16"/>
    </row>
    <row r="209" spans="7:15" s="10" customFormat="1" ht="12.75">
      <c r="G209" s="15"/>
      <c r="J209" s="15"/>
      <c r="L209" s="19"/>
      <c r="N209" s="16"/>
      <c r="O209" s="16"/>
    </row>
    <row r="210" spans="7:15" s="10" customFormat="1" ht="12.75">
      <c r="G210" s="15"/>
      <c r="J210" s="15"/>
      <c r="L210" s="19"/>
      <c r="N210" s="16"/>
      <c r="O210" s="16"/>
    </row>
    <row r="211" spans="7:15" s="10" customFormat="1" ht="12.75">
      <c r="G211" s="15"/>
      <c r="J211" s="15"/>
      <c r="L211" s="19"/>
      <c r="N211" s="16"/>
      <c r="O211" s="16"/>
    </row>
    <row r="212" spans="7:15" s="10" customFormat="1" ht="12.75">
      <c r="G212" s="15"/>
      <c r="J212" s="15"/>
      <c r="L212" s="19"/>
      <c r="N212" s="16"/>
      <c r="O212" s="16"/>
    </row>
    <row r="213" spans="7:15" s="10" customFormat="1" ht="12.75">
      <c r="G213" s="15"/>
      <c r="J213" s="15"/>
      <c r="L213" s="19"/>
      <c r="N213" s="16"/>
      <c r="O213" s="16"/>
    </row>
    <row r="214" spans="7:15" s="10" customFormat="1" ht="12.75">
      <c r="G214" s="15"/>
      <c r="J214" s="15"/>
      <c r="L214" s="19"/>
      <c r="N214" s="16"/>
      <c r="O214" s="16"/>
    </row>
    <row r="215" spans="7:15" s="10" customFormat="1" ht="12.75">
      <c r="G215" s="15"/>
      <c r="J215" s="15"/>
      <c r="L215" s="19"/>
      <c r="N215" s="16"/>
      <c r="O215" s="16"/>
    </row>
    <row r="216" spans="7:15" s="10" customFormat="1" ht="12.75">
      <c r="G216" s="15"/>
      <c r="J216" s="15"/>
      <c r="L216" s="19"/>
      <c r="N216" s="16"/>
      <c r="O216" s="16"/>
    </row>
    <row r="217" spans="7:15" s="10" customFormat="1" ht="12.75">
      <c r="G217" s="15"/>
      <c r="J217" s="15"/>
      <c r="L217" s="19"/>
      <c r="N217" s="16"/>
      <c r="O217" s="16"/>
    </row>
    <row r="218" spans="7:15" s="10" customFormat="1" ht="12.75">
      <c r="G218" s="15"/>
      <c r="J218" s="15"/>
      <c r="L218" s="19"/>
      <c r="N218" s="16"/>
      <c r="O218" s="16"/>
    </row>
    <row r="219" spans="7:15" s="10" customFormat="1" ht="12.75">
      <c r="G219" s="15"/>
      <c r="J219" s="15"/>
      <c r="L219" s="19"/>
      <c r="N219" s="16"/>
      <c r="O219" s="16"/>
    </row>
    <row r="220" spans="7:15" s="10" customFormat="1" ht="12.75">
      <c r="G220" s="15"/>
      <c r="J220" s="15"/>
      <c r="L220" s="19"/>
      <c r="N220" s="16"/>
      <c r="O220" s="16"/>
    </row>
    <row r="221" spans="7:15" s="10" customFormat="1" ht="12.75">
      <c r="G221" s="15"/>
      <c r="J221" s="15"/>
      <c r="L221" s="19"/>
      <c r="N221" s="16"/>
      <c r="O221" s="16"/>
    </row>
    <row r="222" spans="7:15" s="10" customFormat="1" ht="12.75">
      <c r="G222" s="15"/>
      <c r="J222" s="15"/>
      <c r="L222" s="19"/>
      <c r="N222" s="16"/>
      <c r="O222" s="16"/>
    </row>
    <row r="223" spans="7:15" s="10" customFormat="1" ht="12.75">
      <c r="G223" s="15"/>
      <c r="J223" s="15"/>
      <c r="L223" s="19"/>
      <c r="N223" s="16"/>
      <c r="O223" s="16"/>
    </row>
    <row r="224" spans="7:15" s="10" customFormat="1" ht="12.75">
      <c r="G224" s="15"/>
      <c r="J224" s="15"/>
      <c r="L224" s="19"/>
      <c r="N224" s="16"/>
      <c r="O224" s="16"/>
    </row>
    <row r="225" spans="7:15" s="10" customFormat="1" ht="12.75">
      <c r="G225" s="15"/>
      <c r="J225" s="15"/>
      <c r="L225" s="19"/>
      <c r="N225" s="16"/>
      <c r="O225" s="16"/>
    </row>
    <row r="226" spans="7:15" s="10" customFormat="1" ht="12.75">
      <c r="G226" s="15"/>
      <c r="J226" s="15"/>
      <c r="L226" s="19"/>
      <c r="N226" s="16"/>
      <c r="O226" s="16"/>
    </row>
    <row r="227" spans="7:15" s="10" customFormat="1" ht="12.75">
      <c r="G227" s="15"/>
      <c r="J227" s="15"/>
      <c r="L227" s="19"/>
      <c r="N227" s="16"/>
      <c r="O227" s="16"/>
    </row>
    <row r="228" spans="7:15" s="10" customFormat="1" ht="12.75">
      <c r="G228" s="15"/>
      <c r="J228" s="15"/>
      <c r="L228" s="19"/>
      <c r="N228" s="16"/>
      <c r="O228" s="16"/>
    </row>
    <row r="229" spans="7:15" s="10" customFormat="1" ht="12.75">
      <c r="G229" s="15"/>
      <c r="J229" s="15"/>
      <c r="L229" s="19"/>
      <c r="N229" s="16"/>
      <c r="O229" s="16"/>
    </row>
    <row r="230" spans="7:15" s="10" customFormat="1" ht="12.75">
      <c r="G230" s="15"/>
      <c r="J230" s="15"/>
      <c r="L230" s="19"/>
      <c r="N230" s="16"/>
      <c r="O230" s="16"/>
    </row>
    <row r="231" spans="7:15" s="10" customFormat="1" ht="12.75">
      <c r="G231" s="15"/>
      <c r="J231" s="15"/>
      <c r="L231" s="19"/>
      <c r="N231" s="16"/>
      <c r="O231" s="16"/>
    </row>
    <row r="232" spans="7:15" s="10" customFormat="1" ht="12.75">
      <c r="G232" s="15"/>
      <c r="J232" s="15"/>
      <c r="L232" s="19"/>
      <c r="N232" s="16"/>
      <c r="O232" s="16"/>
    </row>
    <row r="233" spans="7:15" s="10" customFormat="1" ht="12.75">
      <c r="G233" s="15"/>
      <c r="J233" s="15"/>
      <c r="L233" s="19"/>
      <c r="N233" s="16"/>
      <c r="O233" s="16"/>
    </row>
    <row r="234" spans="7:15" s="10" customFormat="1" ht="12.75">
      <c r="G234" s="15"/>
      <c r="J234" s="15"/>
      <c r="L234" s="19"/>
      <c r="N234" s="16"/>
      <c r="O234" s="16"/>
    </row>
    <row r="235" spans="7:15" s="10" customFormat="1" ht="12.75">
      <c r="G235" s="15"/>
      <c r="J235" s="15"/>
      <c r="L235" s="19"/>
      <c r="N235" s="16"/>
      <c r="O235" s="16"/>
    </row>
    <row r="236" spans="7:15" s="10" customFormat="1" ht="12.75">
      <c r="G236" s="15"/>
      <c r="J236" s="15"/>
      <c r="L236" s="19"/>
      <c r="N236" s="16"/>
      <c r="O236" s="16"/>
    </row>
    <row r="237" spans="7:15" s="10" customFormat="1" ht="12.75">
      <c r="G237" s="15"/>
      <c r="J237" s="15"/>
      <c r="L237" s="19"/>
      <c r="N237" s="16"/>
      <c r="O237" s="16"/>
    </row>
    <row r="238" spans="7:15" s="10" customFormat="1" ht="12.75">
      <c r="G238" s="15"/>
      <c r="J238" s="15"/>
      <c r="L238" s="19"/>
      <c r="N238" s="16"/>
      <c r="O238" s="16"/>
    </row>
    <row r="239" spans="7:15" s="10" customFormat="1" ht="12.75">
      <c r="G239" s="15"/>
      <c r="J239" s="15"/>
      <c r="L239" s="19"/>
      <c r="N239" s="16"/>
      <c r="O239" s="16"/>
    </row>
    <row r="240" spans="7:15" s="10" customFormat="1" ht="12.75">
      <c r="G240" s="15"/>
      <c r="J240" s="15"/>
      <c r="L240" s="19"/>
      <c r="N240" s="16"/>
      <c r="O240" s="16"/>
    </row>
    <row r="241" spans="7:15" s="10" customFormat="1" ht="12.75">
      <c r="G241" s="15"/>
      <c r="J241" s="15"/>
      <c r="L241" s="19"/>
      <c r="N241" s="16"/>
      <c r="O241" s="16"/>
    </row>
    <row r="242" spans="7:15" s="10" customFormat="1" ht="12.75">
      <c r="G242" s="15"/>
      <c r="J242" s="15"/>
      <c r="L242" s="19"/>
      <c r="N242" s="16"/>
      <c r="O242" s="16"/>
    </row>
    <row r="243" spans="7:15" s="10" customFormat="1" ht="12.75">
      <c r="G243" s="15"/>
      <c r="J243" s="15"/>
      <c r="L243" s="19"/>
      <c r="N243" s="16"/>
      <c r="O243" s="16"/>
    </row>
    <row r="244" spans="7:15" s="10" customFormat="1" ht="12.75">
      <c r="G244" s="15"/>
      <c r="J244" s="15"/>
      <c r="L244" s="19"/>
      <c r="N244" s="16"/>
      <c r="O244" s="16"/>
    </row>
    <row r="245" spans="7:15" s="10" customFormat="1" ht="12.75">
      <c r="G245" s="15"/>
      <c r="J245" s="15"/>
      <c r="L245" s="19"/>
      <c r="N245" s="16"/>
      <c r="O245" s="16"/>
    </row>
    <row r="246" spans="7:15" s="10" customFormat="1" ht="12.75">
      <c r="G246" s="15"/>
      <c r="J246" s="15"/>
      <c r="L246" s="19"/>
      <c r="N246" s="16"/>
      <c r="O246" s="16"/>
    </row>
    <row r="247" spans="7:15" s="10" customFormat="1" ht="12.75">
      <c r="G247" s="15"/>
      <c r="J247" s="15"/>
      <c r="L247" s="19"/>
      <c r="N247" s="16"/>
      <c r="O247" s="16"/>
    </row>
    <row r="248" spans="7:15" s="10" customFormat="1" ht="12.75">
      <c r="G248" s="15"/>
      <c r="J248" s="15"/>
      <c r="L248" s="19"/>
      <c r="N248" s="16"/>
      <c r="O248" s="16"/>
    </row>
    <row r="249" spans="7:15" s="10" customFormat="1" ht="12.75">
      <c r="G249" s="15"/>
      <c r="J249" s="15"/>
      <c r="L249" s="19"/>
      <c r="N249" s="16"/>
      <c r="O249" s="16"/>
    </row>
    <row r="250" spans="7:15" s="10" customFormat="1" ht="12.75">
      <c r="G250" s="15"/>
      <c r="J250" s="15"/>
      <c r="L250" s="19"/>
      <c r="N250" s="16"/>
      <c r="O250" s="16"/>
    </row>
    <row r="251" spans="7:15" s="10" customFormat="1" ht="12.75">
      <c r="G251" s="15"/>
      <c r="J251" s="15"/>
      <c r="L251" s="19"/>
      <c r="N251" s="16"/>
      <c r="O251" s="16"/>
    </row>
    <row r="252" spans="7:15" s="10" customFormat="1" ht="12.75">
      <c r="G252" s="15"/>
      <c r="J252" s="15"/>
      <c r="L252" s="19"/>
      <c r="N252" s="16"/>
      <c r="O252" s="16"/>
    </row>
    <row r="253" spans="7:15" s="10" customFormat="1" ht="12.75">
      <c r="G253" s="15"/>
      <c r="J253" s="15"/>
      <c r="L253" s="19"/>
      <c r="N253" s="16"/>
      <c r="O253" s="16"/>
    </row>
    <row r="254" spans="7:15" s="10" customFormat="1" ht="12.75">
      <c r="G254" s="15"/>
      <c r="J254" s="15"/>
      <c r="L254" s="19"/>
      <c r="N254" s="16"/>
      <c r="O254" s="16"/>
    </row>
    <row r="255" spans="7:15" s="10" customFormat="1" ht="12.75">
      <c r="G255" s="15"/>
      <c r="J255" s="15"/>
      <c r="L255" s="19"/>
      <c r="N255" s="16"/>
      <c r="O255" s="16"/>
    </row>
    <row r="256" spans="7:15" s="10" customFormat="1" ht="12.75">
      <c r="G256" s="15"/>
      <c r="J256" s="15"/>
      <c r="L256" s="19"/>
      <c r="N256" s="16"/>
      <c r="O256" s="16"/>
    </row>
    <row r="257" spans="7:15" s="10" customFormat="1" ht="12.75">
      <c r="G257" s="15"/>
      <c r="J257" s="15"/>
      <c r="L257" s="19"/>
      <c r="N257" s="16"/>
      <c r="O257" s="16"/>
    </row>
    <row r="258" spans="7:15" s="10" customFormat="1" ht="12.75">
      <c r="G258" s="15"/>
      <c r="J258" s="15"/>
      <c r="L258" s="19"/>
      <c r="N258" s="16"/>
      <c r="O258" s="16"/>
    </row>
    <row r="259" spans="7:15" s="10" customFormat="1" ht="12.75">
      <c r="G259" s="15"/>
      <c r="J259" s="15"/>
      <c r="L259" s="19"/>
      <c r="N259" s="16"/>
      <c r="O259" s="16"/>
    </row>
    <row r="260" spans="7:15" s="10" customFormat="1" ht="12.75">
      <c r="G260" s="15"/>
      <c r="J260" s="15"/>
      <c r="L260" s="19"/>
      <c r="N260" s="16"/>
      <c r="O260" s="16"/>
    </row>
    <row r="261" spans="7:15" s="10" customFormat="1" ht="12.75">
      <c r="G261" s="15"/>
      <c r="J261" s="15"/>
      <c r="L261" s="19"/>
      <c r="N261" s="16"/>
      <c r="O261" s="16"/>
    </row>
    <row r="262" spans="7:15" s="10" customFormat="1" ht="12.75">
      <c r="G262" s="15"/>
      <c r="J262" s="15"/>
      <c r="L262" s="19"/>
      <c r="N262" s="16"/>
      <c r="O262" s="16"/>
    </row>
    <row r="263" spans="7:15" s="10" customFormat="1" ht="12.75">
      <c r="G263" s="15"/>
      <c r="J263" s="15"/>
      <c r="L263" s="19"/>
      <c r="N263" s="16"/>
      <c r="O263" s="16"/>
    </row>
    <row r="264" spans="7:15" s="10" customFormat="1" ht="12.75">
      <c r="G264" s="15"/>
      <c r="J264" s="15"/>
      <c r="L264" s="19"/>
      <c r="N264" s="16"/>
      <c r="O264" s="16"/>
    </row>
    <row r="265" spans="7:15" s="10" customFormat="1" ht="12.75">
      <c r="G265" s="15"/>
      <c r="J265" s="15"/>
      <c r="L265" s="19"/>
      <c r="N265" s="16"/>
      <c r="O265" s="16"/>
    </row>
    <row r="266" spans="7:15" s="10" customFormat="1" ht="12.75">
      <c r="G266" s="15"/>
      <c r="J266" s="15"/>
      <c r="L266" s="19"/>
      <c r="N266" s="16"/>
      <c r="O266" s="16"/>
    </row>
    <row r="267" spans="7:15" s="10" customFormat="1" ht="12.75">
      <c r="G267" s="15"/>
      <c r="J267" s="15"/>
      <c r="L267" s="19"/>
      <c r="N267" s="16"/>
      <c r="O267" s="16"/>
    </row>
    <row r="268" spans="7:15" s="10" customFormat="1" ht="12.75">
      <c r="G268" s="15"/>
      <c r="J268" s="15"/>
      <c r="L268" s="19"/>
      <c r="N268" s="16"/>
      <c r="O268" s="16"/>
    </row>
    <row r="269" spans="7:15" s="10" customFormat="1" ht="12.75">
      <c r="G269" s="15"/>
      <c r="J269" s="15"/>
      <c r="L269" s="19"/>
      <c r="N269" s="16"/>
      <c r="O269" s="16"/>
    </row>
    <row r="270" spans="7:15" s="10" customFormat="1" ht="12.75">
      <c r="G270" s="15"/>
      <c r="J270" s="15"/>
      <c r="L270" s="19"/>
      <c r="N270" s="16"/>
      <c r="O270" s="16"/>
    </row>
    <row r="271" spans="7:15" s="10" customFormat="1" ht="12.75">
      <c r="G271" s="15"/>
      <c r="J271" s="15"/>
      <c r="L271" s="19"/>
      <c r="N271" s="16"/>
      <c r="O271" s="16"/>
    </row>
    <row r="272" spans="7:15" s="10" customFormat="1" ht="12.75">
      <c r="G272" s="15"/>
      <c r="J272" s="15"/>
      <c r="L272" s="19"/>
      <c r="N272" s="16"/>
      <c r="O272" s="16"/>
    </row>
    <row r="273" spans="7:15" s="10" customFormat="1" ht="12.75">
      <c r="G273" s="15"/>
      <c r="J273" s="15"/>
      <c r="L273" s="19"/>
      <c r="N273" s="16"/>
      <c r="O273" s="16"/>
    </row>
    <row r="274" spans="7:15" s="10" customFormat="1" ht="12.75">
      <c r="G274" s="15"/>
      <c r="J274" s="15"/>
      <c r="L274" s="19"/>
      <c r="N274" s="16"/>
      <c r="O274" s="16"/>
    </row>
    <row r="275" spans="7:15" s="10" customFormat="1" ht="12.75">
      <c r="G275" s="15"/>
      <c r="J275" s="15"/>
      <c r="L275" s="19"/>
      <c r="N275" s="16"/>
      <c r="O275" s="16"/>
    </row>
    <row r="276" spans="7:15" s="10" customFormat="1" ht="12.75">
      <c r="G276" s="15"/>
      <c r="J276" s="15"/>
      <c r="L276" s="19"/>
      <c r="N276" s="16"/>
      <c r="O276" s="16"/>
    </row>
    <row r="277" spans="7:15" s="10" customFormat="1" ht="12.75">
      <c r="G277" s="15"/>
      <c r="J277" s="15"/>
      <c r="L277" s="19"/>
      <c r="N277" s="16"/>
      <c r="O277" s="16"/>
    </row>
    <row r="278" spans="7:15" s="10" customFormat="1" ht="12.75">
      <c r="G278" s="15"/>
      <c r="J278" s="15"/>
      <c r="L278" s="19"/>
      <c r="N278" s="16"/>
      <c r="O278" s="16"/>
    </row>
    <row r="279" spans="7:15" s="10" customFormat="1" ht="12.75">
      <c r="G279" s="15"/>
      <c r="J279" s="15"/>
      <c r="L279" s="19"/>
      <c r="N279" s="16"/>
      <c r="O279" s="16"/>
    </row>
    <row r="280" spans="7:15" s="10" customFormat="1" ht="12.75">
      <c r="G280" s="15"/>
      <c r="J280" s="15"/>
      <c r="L280" s="19"/>
      <c r="N280" s="16"/>
      <c r="O280" s="16"/>
    </row>
    <row r="281" spans="7:15" s="10" customFormat="1" ht="12.75">
      <c r="G281" s="15"/>
      <c r="J281" s="15"/>
      <c r="L281" s="19"/>
      <c r="N281" s="16"/>
      <c r="O281" s="16"/>
    </row>
    <row r="282" spans="7:15" s="10" customFormat="1" ht="12.75">
      <c r="G282" s="15"/>
      <c r="J282" s="15"/>
      <c r="L282" s="19"/>
      <c r="N282" s="16"/>
      <c r="O282" s="16"/>
    </row>
    <row r="283" spans="7:15" s="10" customFormat="1" ht="12.75">
      <c r="G283" s="15"/>
      <c r="J283" s="15"/>
      <c r="L283" s="19"/>
      <c r="N283" s="16"/>
      <c r="O283" s="16"/>
    </row>
    <row r="284" spans="7:15" s="10" customFormat="1" ht="12.75">
      <c r="G284" s="15"/>
      <c r="J284" s="15"/>
      <c r="L284" s="19"/>
      <c r="N284" s="16"/>
      <c r="O284" s="16"/>
    </row>
    <row r="285" spans="7:15" s="10" customFormat="1" ht="12.75">
      <c r="G285" s="15"/>
      <c r="J285" s="15"/>
      <c r="L285" s="19"/>
      <c r="N285" s="16"/>
      <c r="O285" s="16"/>
    </row>
    <row r="286" spans="7:15" s="10" customFormat="1" ht="12.75">
      <c r="G286" s="15"/>
      <c r="J286" s="15"/>
      <c r="L286" s="19"/>
      <c r="N286" s="16"/>
      <c r="O286" s="16"/>
    </row>
    <row r="287" spans="7:15" s="10" customFormat="1" ht="12.75">
      <c r="G287" s="15"/>
      <c r="J287" s="15"/>
      <c r="L287" s="19"/>
      <c r="N287" s="16"/>
      <c r="O287" s="16"/>
    </row>
    <row r="288" spans="7:15" s="10" customFormat="1" ht="12.75">
      <c r="G288" s="15"/>
      <c r="J288" s="15"/>
      <c r="L288" s="19"/>
      <c r="N288" s="16"/>
      <c r="O288" s="16"/>
    </row>
    <row r="289" spans="7:15" s="10" customFormat="1" ht="12.75">
      <c r="G289" s="15"/>
      <c r="J289" s="15"/>
      <c r="L289" s="19"/>
      <c r="N289" s="16"/>
      <c r="O289" s="16"/>
    </row>
    <row r="290" spans="7:15" s="10" customFormat="1" ht="12.75">
      <c r="G290" s="15"/>
      <c r="J290" s="15"/>
      <c r="L290" s="19"/>
      <c r="N290" s="16"/>
      <c r="O290" s="16"/>
    </row>
    <row r="291" spans="7:15" s="10" customFormat="1" ht="12.75">
      <c r="G291" s="15"/>
      <c r="J291" s="15"/>
      <c r="L291" s="19"/>
      <c r="N291" s="16"/>
      <c r="O291" s="16"/>
    </row>
    <row r="292" spans="7:15" s="10" customFormat="1" ht="12.75">
      <c r="G292" s="15"/>
      <c r="J292" s="15"/>
      <c r="L292" s="19"/>
      <c r="N292" s="16"/>
      <c r="O292" s="16"/>
    </row>
    <row r="293" spans="7:15" s="10" customFormat="1" ht="12.75">
      <c r="G293" s="15"/>
      <c r="J293" s="15"/>
      <c r="L293" s="19"/>
      <c r="N293" s="16"/>
      <c r="O293" s="16"/>
    </row>
    <row r="294" spans="7:15" s="10" customFormat="1" ht="12.75">
      <c r="G294" s="15"/>
      <c r="J294" s="15"/>
      <c r="L294" s="19"/>
      <c r="N294" s="16"/>
      <c r="O294" s="16"/>
    </row>
    <row r="295" spans="7:15" s="10" customFormat="1" ht="12.75">
      <c r="G295" s="15"/>
      <c r="J295" s="15"/>
      <c r="L295" s="19"/>
      <c r="N295" s="16"/>
      <c r="O295" s="16"/>
    </row>
    <row r="296" spans="7:15" s="10" customFormat="1" ht="12.75">
      <c r="G296" s="15"/>
      <c r="J296" s="15"/>
      <c r="L296" s="19"/>
      <c r="N296" s="16"/>
      <c r="O296" s="16"/>
    </row>
    <row r="297" spans="7:15" s="10" customFormat="1" ht="12.75">
      <c r="G297" s="15"/>
      <c r="J297" s="15"/>
      <c r="L297" s="19"/>
      <c r="N297" s="16"/>
      <c r="O297" s="16"/>
    </row>
    <row r="298" spans="7:15" s="10" customFormat="1" ht="12.75">
      <c r="G298" s="15"/>
      <c r="J298" s="15"/>
      <c r="L298" s="19"/>
      <c r="N298" s="16"/>
      <c r="O298" s="16"/>
    </row>
    <row r="299" spans="7:15" s="10" customFormat="1" ht="12.75">
      <c r="G299" s="15"/>
      <c r="J299" s="15"/>
      <c r="L299" s="19"/>
      <c r="N299" s="16"/>
      <c r="O299" s="16"/>
    </row>
    <row r="300" spans="7:15" s="10" customFormat="1" ht="12.75">
      <c r="G300" s="15"/>
      <c r="J300" s="15"/>
      <c r="L300" s="19"/>
      <c r="N300" s="16"/>
      <c r="O300" s="16"/>
    </row>
    <row r="301" spans="7:15" s="10" customFormat="1" ht="12.75">
      <c r="G301" s="15"/>
      <c r="J301" s="15"/>
      <c r="L301" s="19"/>
      <c r="N301" s="16"/>
      <c r="O301" s="16"/>
    </row>
    <row r="302" spans="7:15" s="10" customFormat="1" ht="12.75">
      <c r="G302" s="15"/>
      <c r="J302" s="15"/>
      <c r="L302" s="19"/>
      <c r="N302" s="16"/>
      <c r="O302" s="16"/>
    </row>
    <row r="303" spans="7:15" s="10" customFormat="1" ht="12.75">
      <c r="G303" s="15"/>
      <c r="J303" s="15"/>
      <c r="L303" s="19"/>
      <c r="N303" s="16"/>
      <c r="O303" s="16"/>
    </row>
    <row r="304" spans="7:15" s="10" customFormat="1" ht="12.75">
      <c r="G304" s="15"/>
      <c r="J304" s="15"/>
      <c r="L304" s="19"/>
      <c r="N304" s="16"/>
      <c r="O304" s="16"/>
    </row>
    <row r="305" spans="7:15" s="10" customFormat="1" ht="12.75">
      <c r="G305" s="15"/>
      <c r="J305" s="15"/>
      <c r="L305" s="19"/>
      <c r="N305" s="16"/>
      <c r="O305" s="16"/>
    </row>
    <row r="306" spans="7:15" s="10" customFormat="1" ht="12.75">
      <c r="G306" s="15"/>
      <c r="J306" s="15"/>
      <c r="L306" s="19"/>
      <c r="N306" s="16"/>
      <c r="O306" s="16"/>
    </row>
    <row r="307" spans="7:15" s="10" customFormat="1" ht="12.75">
      <c r="G307" s="15"/>
      <c r="J307" s="15"/>
      <c r="L307" s="19"/>
      <c r="N307" s="16"/>
      <c r="O307" s="16"/>
    </row>
    <row r="308" spans="7:15" s="10" customFormat="1" ht="12.75">
      <c r="G308" s="15"/>
      <c r="J308" s="15"/>
      <c r="L308" s="19"/>
      <c r="N308" s="16"/>
      <c r="O308" s="16"/>
    </row>
    <row r="309" spans="7:15" s="10" customFormat="1" ht="12.75">
      <c r="G309" s="15"/>
      <c r="J309" s="15"/>
      <c r="L309" s="19"/>
      <c r="N309" s="16"/>
      <c r="O309" s="16"/>
    </row>
    <row r="310" spans="7:15" s="10" customFormat="1" ht="12.75">
      <c r="G310" s="15"/>
      <c r="J310" s="15"/>
      <c r="L310" s="19"/>
      <c r="N310" s="16"/>
      <c r="O310" s="16"/>
    </row>
    <row r="311" spans="7:15" s="10" customFormat="1" ht="12.75">
      <c r="G311" s="15"/>
      <c r="J311" s="15"/>
      <c r="L311" s="19"/>
      <c r="N311" s="16"/>
      <c r="O311" s="16"/>
    </row>
    <row r="312" spans="7:15" s="10" customFormat="1" ht="12.75">
      <c r="G312" s="15"/>
      <c r="J312" s="15"/>
      <c r="L312" s="19"/>
      <c r="N312" s="16"/>
      <c r="O312" s="16"/>
    </row>
    <row r="313" spans="7:15" s="10" customFormat="1" ht="12.75">
      <c r="G313" s="15"/>
      <c r="J313" s="15"/>
      <c r="L313" s="19"/>
      <c r="N313" s="16"/>
      <c r="O313" s="16"/>
    </row>
    <row r="314" spans="7:15" s="10" customFormat="1" ht="12.75">
      <c r="G314" s="15"/>
      <c r="J314" s="15"/>
      <c r="L314" s="19"/>
      <c r="N314" s="16"/>
      <c r="O314" s="16"/>
    </row>
    <row r="315" spans="7:15" s="10" customFormat="1" ht="12.75">
      <c r="G315" s="15"/>
      <c r="J315" s="15"/>
      <c r="L315" s="19"/>
      <c r="N315" s="16"/>
      <c r="O315" s="16"/>
    </row>
    <row r="316" spans="7:15" s="10" customFormat="1" ht="12.75">
      <c r="G316" s="15"/>
      <c r="J316" s="15"/>
      <c r="L316" s="19"/>
      <c r="N316" s="16"/>
      <c r="O316" s="16"/>
    </row>
    <row r="317" spans="7:15" s="10" customFormat="1" ht="12.75">
      <c r="G317" s="15"/>
      <c r="J317" s="15"/>
      <c r="L317" s="19"/>
      <c r="N317" s="16"/>
      <c r="O317" s="16"/>
    </row>
    <row r="318" spans="7:15" s="10" customFormat="1" ht="12.75">
      <c r="G318" s="15"/>
      <c r="J318" s="15"/>
      <c r="L318" s="19"/>
      <c r="N318" s="16"/>
      <c r="O318" s="16"/>
    </row>
    <row r="319" spans="7:15" s="10" customFormat="1" ht="12.75">
      <c r="G319" s="15"/>
      <c r="J319" s="15"/>
      <c r="L319" s="19"/>
      <c r="N319" s="16"/>
      <c r="O319" s="16"/>
    </row>
    <row r="320" spans="7:15" s="10" customFormat="1" ht="12.75">
      <c r="G320" s="15"/>
      <c r="J320" s="15"/>
      <c r="L320" s="19"/>
      <c r="N320" s="16"/>
      <c r="O320" s="16"/>
    </row>
    <row r="321" spans="7:15" s="10" customFormat="1" ht="12.75">
      <c r="G321" s="15"/>
      <c r="J321" s="15"/>
      <c r="L321" s="19"/>
      <c r="N321" s="16"/>
      <c r="O321" s="16"/>
    </row>
    <row r="322" spans="7:15" s="10" customFormat="1" ht="12.75">
      <c r="G322" s="15"/>
      <c r="J322" s="15"/>
      <c r="L322" s="19"/>
      <c r="N322" s="16"/>
      <c r="O322" s="16"/>
    </row>
    <row r="323" spans="7:15" s="10" customFormat="1" ht="12.75">
      <c r="G323" s="15"/>
      <c r="J323" s="15"/>
      <c r="L323" s="19"/>
      <c r="N323" s="16"/>
      <c r="O323" s="16"/>
    </row>
    <row r="324" spans="7:15" s="10" customFormat="1" ht="12.75">
      <c r="G324" s="15"/>
      <c r="J324" s="15"/>
      <c r="L324" s="19"/>
      <c r="N324" s="16"/>
      <c r="O324" s="16"/>
    </row>
    <row r="325" spans="7:15" s="10" customFormat="1" ht="12.75">
      <c r="G325" s="15"/>
      <c r="J325" s="15"/>
      <c r="L325" s="19"/>
      <c r="N325" s="16"/>
      <c r="O325" s="16"/>
    </row>
    <row r="326" spans="7:15" s="10" customFormat="1" ht="12.75">
      <c r="G326" s="15"/>
      <c r="J326" s="15"/>
      <c r="L326" s="19"/>
      <c r="N326" s="16"/>
      <c r="O326" s="16"/>
    </row>
    <row r="327" spans="7:15" s="10" customFormat="1" ht="12.75">
      <c r="G327" s="15"/>
      <c r="J327" s="15"/>
      <c r="L327" s="19"/>
      <c r="N327" s="16"/>
      <c r="O327" s="16"/>
    </row>
    <row r="328" spans="7:15" s="10" customFormat="1" ht="12.75">
      <c r="G328" s="15"/>
      <c r="J328" s="15"/>
      <c r="L328" s="19"/>
      <c r="N328" s="16"/>
      <c r="O328" s="16"/>
    </row>
    <row r="329" spans="7:15" s="10" customFormat="1" ht="12.75">
      <c r="G329" s="15"/>
      <c r="J329" s="15"/>
      <c r="L329" s="19"/>
      <c r="N329" s="16"/>
      <c r="O329" s="16"/>
    </row>
    <row r="330" spans="7:15" s="10" customFormat="1" ht="12.75">
      <c r="G330" s="15"/>
      <c r="J330" s="15"/>
      <c r="L330" s="19"/>
      <c r="N330" s="16"/>
      <c r="O330" s="16"/>
    </row>
    <row r="331" spans="7:15" s="10" customFormat="1" ht="12.75">
      <c r="G331" s="15"/>
      <c r="J331" s="15"/>
      <c r="L331" s="19"/>
      <c r="N331" s="16"/>
      <c r="O331" s="16"/>
    </row>
    <row r="332" spans="7:15" s="10" customFormat="1" ht="12.75">
      <c r="G332" s="15"/>
      <c r="J332" s="15"/>
      <c r="L332" s="19"/>
      <c r="N332" s="16"/>
      <c r="O332" s="16"/>
    </row>
    <row r="333" spans="7:15" s="10" customFormat="1" ht="12.75">
      <c r="G333" s="15"/>
      <c r="J333" s="15"/>
      <c r="L333" s="19"/>
      <c r="N333" s="16"/>
      <c r="O333" s="16"/>
    </row>
    <row r="334" spans="7:15" s="10" customFormat="1" ht="12.75">
      <c r="G334" s="15"/>
      <c r="J334" s="15"/>
      <c r="L334" s="19"/>
      <c r="N334" s="16"/>
      <c r="O334" s="16"/>
    </row>
    <row r="335" spans="7:15" s="10" customFormat="1" ht="12.75">
      <c r="G335" s="15"/>
      <c r="J335" s="15"/>
      <c r="L335" s="19"/>
      <c r="N335" s="16"/>
      <c r="O335" s="16"/>
    </row>
    <row r="336" spans="7:15" s="10" customFormat="1" ht="12.75">
      <c r="G336" s="15"/>
      <c r="J336" s="15"/>
      <c r="L336" s="19"/>
      <c r="N336" s="16"/>
      <c r="O336" s="16"/>
    </row>
    <row r="337" spans="7:15" s="10" customFormat="1" ht="12.75">
      <c r="G337" s="15"/>
      <c r="J337" s="15"/>
      <c r="L337" s="19"/>
      <c r="N337" s="16"/>
      <c r="O337" s="16"/>
    </row>
    <row r="338" spans="7:15" s="10" customFormat="1" ht="12.75">
      <c r="G338" s="15"/>
      <c r="J338" s="15"/>
      <c r="L338" s="19"/>
      <c r="N338" s="16"/>
      <c r="O338" s="16"/>
    </row>
    <row r="339" spans="7:15" s="10" customFormat="1" ht="12.75">
      <c r="G339" s="15"/>
      <c r="J339" s="15"/>
      <c r="L339" s="19"/>
      <c r="N339" s="16"/>
      <c r="O339" s="16"/>
    </row>
    <row r="340" spans="7:15" s="10" customFormat="1" ht="12.75">
      <c r="G340" s="15"/>
      <c r="J340" s="15"/>
      <c r="L340" s="19"/>
      <c r="N340" s="16"/>
      <c r="O340" s="16"/>
    </row>
    <row r="341" spans="7:15" s="10" customFormat="1" ht="12.75">
      <c r="G341" s="15"/>
      <c r="J341" s="15"/>
      <c r="L341" s="19"/>
      <c r="N341" s="16"/>
      <c r="O341" s="16"/>
    </row>
    <row r="342" spans="7:15" s="10" customFormat="1" ht="12.75">
      <c r="G342" s="15"/>
      <c r="J342" s="15"/>
      <c r="L342" s="19"/>
      <c r="N342" s="16"/>
      <c r="O342" s="16"/>
    </row>
    <row r="343" spans="7:15" s="10" customFormat="1" ht="12.75">
      <c r="G343" s="15"/>
      <c r="J343" s="15"/>
      <c r="L343" s="19"/>
      <c r="N343" s="16"/>
      <c r="O343" s="16"/>
    </row>
    <row r="344" spans="7:15" s="10" customFormat="1" ht="12.75">
      <c r="G344" s="15"/>
      <c r="J344" s="15"/>
      <c r="L344" s="19"/>
      <c r="N344" s="16"/>
      <c r="O344" s="16"/>
    </row>
    <row r="345" spans="7:15" s="10" customFormat="1" ht="12.75">
      <c r="G345" s="15"/>
      <c r="J345" s="15"/>
      <c r="L345" s="19"/>
      <c r="N345" s="16"/>
      <c r="O345" s="16"/>
    </row>
    <row r="346" spans="7:15" s="10" customFormat="1" ht="12.75">
      <c r="G346" s="15"/>
      <c r="J346" s="15"/>
      <c r="L346" s="19"/>
      <c r="N346" s="16"/>
      <c r="O346" s="16"/>
    </row>
    <row r="347" spans="7:15" s="10" customFormat="1" ht="12.75">
      <c r="G347" s="15"/>
      <c r="J347" s="15"/>
      <c r="L347" s="19"/>
      <c r="N347" s="16"/>
      <c r="O347" s="16"/>
    </row>
    <row r="348" spans="7:15" s="10" customFormat="1" ht="12.75">
      <c r="G348" s="15"/>
      <c r="J348" s="15"/>
      <c r="L348" s="19"/>
      <c r="N348" s="16"/>
      <c r="O348" s="16"/>
    </row>
    <row r="349" spans="7:15" s="10" customFormat="1" ht="12.75">
      <c r="G349" s="15"/>
      <c r="J349" s="15"/>
      <c r="L349" s="19"/>
      <c r="N349" s="16"/>
      <c r="O349" s="16"/>
    </row>
    <row r="350" spans="7:15" s="10" customFormat="1" ht="12.75">
      <c r="G350" s="15"/>
      <c r="J350" s="15"/>
      <c r="L350" s="19"/>
      <c r="N350" s="16"/>
      <c r="O350" s="16"/>
    </row>
    <row r="351" spans="7:15" s="10" customFormat="1" ht="12.75">
      <c r="G351" s="15"/>
      <c r="J351" s="15"/>
      <c r="L351" s="19"/>
      <c r="N351" s="16"/>
      <c r="O351" s="16"/>
    </row>
    <row r="352" spans="7:15" s="10" customFormat="1" ht="12.75">
      <c r="G352" s="15"/>
      <c r="J352" s="15"/>
      <c r="L352" s="19"/>
      <c r="N352" s="16"/>
      <c r="O352" s="16"/>
    </row>
    <row r="353" spans="7:15" s="10" customFormat="1" ht="12.75">
      <c r="G353" s="15"/>
      <c r="J353" s="15"/>
      <c r="L353" s="19"/>
      <c r="N353" s="16"/>
      <c r="O353" s="16"/>
    </row>
    <row r="354" spans="7:15" s="10" customFormat="1" ht="12.75">
      <c r="G354" s="15"/>
      <c r="J354" s="15"/>
      <c r="L354" s="19"/>
      <c r="N354" s="16"/>
      <c r="O354" s="16"/>
    </row>
    <row r="355" spans="7:15" s="10" customFormat="1" ht="12.75">
      <c r="G355" s="15"/>
      <c r="J355" s="15"/>
      <c r="L355" s="19"/>
      <c r="N355" s="16"/>
      <c r="O355" s="16"/>
    </row>
    <row r="356" spans="7:15" s="10" customFormat="1" ht="12.75">
      <c r="G356" s="15"/>
      <c r="J356" s="15"/>
      <c r="L356" s="19"/>
      <c r="N356" s="16"/>
      <c r="O356" s="16"/>
    </row>
    <row r="357" spans="7:15" s="10" customFormat="1" ht="12.75">
      <c r="G357" s="15"/>
      <c r="J357" s="15"/>
      <c r="L357" s="19"/>
      <c r="N357" s="16"/>
      <c r="O357" s="16"/>
    </row>
    <row r="358" spans="7:15" s="10" customFormat="1" ht="12.75">
      <c r="G358" s="15"/>
      <c r="J358" s="15"/>
      <c r="L358" s="19"/>
      <c r="N358" s="16"/>
      <c r="O358" s="16"/>
    </row>
    <row r="359" spans="7:15" s="10" customFormat="1" ht="12.75">
      <c r="G359" s="15"/>
      <c r="J359" s="15"/>
      <c r="L359" s="19"/>
      <c r="N359" s="16"/>
      <c r="O359" s="16"/>
    </row>
    <row r="360" spans="7:15" s="10" customFormat="1" ht="12.75">
      <c r="G360" s="15"/>
      <c r="J360" s="15"/>
      <c r="L360" s="19"/>
      <c r="N360" s="16"/>
      <c r="O360" s="16"/>
    </row>
    <row r="361" spans="7:15" s="10" customFormat="1" ht="12.75">
      <c r="G361" s="15"/>
      <c r="J361" s="15"/>
      <c r="L361" s="19"/>
      <c r="N361" s="16"/>
      <c r="O361" s="16"/>
    </row>
    <row r="362" spans="7:15" s="10" customFormat="1" ht="12.75">
      <c r="G362" s="15"/>
      <c r="J362" s="15"/>
      <c r="L362" s="19"/>
      <c r="N362" s="16"/>
      <c r="O362" s="16"/>
    </row>
    <row r="363" spans="7:15" s="10" customFormat="1" ht="12.75">
      <c r="G363" s="15"/>
      <c r="J363" s="15"/>
      <c r="L363" s="19"/>
      <c r="N363" s="16"/>
      <c r="O363" s="16"/>
    </row>
    <row r="364" spans="7:15" s="10" customFormat="1" ht="12.75">
      <c r="G364" s="15"/>
      <c r="J364" s="15"/>
      <c r="L364" s="19"/>
      <c r="N364" s="16"/>
      <c r="O364" s="16"/>
    </row>
    <row r="365" spans="7:15" s="10" customFormat="1" ht="12.75">
      <c r="G365" s="15"/>
      <c r="J365" s="15"/>
      <c r="L365" s="19"/>
      <c r="N365" s="16"/>
      <c r="O365" s="16"/>
    </row>
    <row r="366" spans="7:15" s="10" customFormat="1" ht="12.75">
      <c r="G366" s="15"/>
      <c r="J366" s="15"/>
      <c r="L366" s="19"/>
      <c r="N366" s="16"/>
      <c r="O366" s="16"/>
    </row>
    <row r="367" spans="7:15" s="10" customFormat="1" ht="12.75">
      <c r="G367" s="15"/>
      <c r="J367" s="15"/>
      <c r="L367" s="19"/>
      <c r="N367" s="16"/>
      <c r="O367" s="16"/>
    </row>
    <row r="368" spans="7:15" s="10" customFormat="1" ht="12.75">
      <c r="G368" s="15"/>
      <c r="J368" s="15"/>
      <c r="L368" s="19"/>
      <c r="N368" s="16"/>
      <c r="O368" s="16"/>
    </row>
    <row r="369" spans="7:15" s="10" customFormat="1" ht="12.75">
      <c r="G369" s="15"/>
      <c r="J369" s="15"/>
      <c r="L369" s="19"/>
      <c r="N369" s="16"/>
      <c r="O369" s="16"/>
    </row>
    <row r="370" spans="7:15" s="10" customFormat="1" ht="12.75">
      <c r="G370" s="15"/>
      <c r="J370" s="15"/>
      <c r="L370" s="19"/>
      <c r="N370" s="16"/>
      <c r="O370" s="16"/>
    </row>
    <row r="371" spans="7:15" s="10" customFormat="1" ht="12.75">
      <c r="G371" s="15"/>
      <c r="J371" s="15"/>
      <c r="L371" s="19"/>
      <c r="N371" s="16"/>
      <c r="O371" s="16"/>
    </row>
    <row r="372" spans="7:15" s="10" customFormat="1" ht="12.75">
      <c r="G372" s="15"/>
      <c r="J372" s="15"/>
      <c r="L372" s="19"/>
      <c r="N372" s="16"/>
      <c r="O372" s="16"/>
    </row>
    <row r="373" spans="7:15" s="10" customFormat="1" ht="12.75">
      <c r="G373" s="15"/>
      <c r="J373" s="15"/>
      <c r="L373" s="19"/>
      <c r="N373" s="16"/>
      <c r="O373" s="16"/>
    </row>
    <row r="374" spans="7:15" s="10" customFormat="1" ht="12.75">
      <c r="G374" s="15"/>
      <c r="J374" s="15"/>
      <c r="L374" s="19"/>
      <c r="N374" s="16"/>
      <c r="O374" s="16"/>
    </row>
    <row r="375" spans="7:15" s="10" customFormat="1" ht="12.75">
      <c r="G375" s="15"/>
      <c r="J375" s="15"/>
      <c r="L375" s="19"/>
      <c r="N375" s="16"/>
      <c r="O375" s="16"/>
    </row>
    <row r="376" spans="7:15" s="10" customFormat="1" ht="12.75">
      <c r="G376" s="15"/>
      <c r="J376" s="15"/>
      <c r="L376" s="19"/>
      <c r="N376" s="16"/>
      <c r="O376" s="16"/>
    </row>
    <row r="377" spans="7:15" s="10" customFormat="1" ht="12.75">
      <c r="G377" s="15"/>
      <c r="J377" s="15"/>
      <c r="L377" s="19"/>
      <c r="N377" s="16"/>
      <c r="O377" s="16"/>
    </row>
    <row r="378" spans="7:15" s="10" customFormat="1" ht="12.75">
      <c r="G378" s="15"/>
      <c r="J378" s="15"/>
      <c r="L378" s="19"/>
      <c r="N378" s="16"/>
      <c r="O378" s="16"/>
    </row>
    <row r="379" spans="7:15" s="10" customFormat="1" ht="12.75">
      <c r="G379" s="15"/>
      <c r="J379" s="15"/>
      <c r="L379" s="19"/>
      <c r="N379" s="16"/>
      <c r="O379" s="16"/>
    </row>
    <row r="380" spans="7:15" s="10" customFormat="1" ht="12.75">
      <c r="G380" s="15"/>
      <c r="J380" s="15"/>
      <c r="L380" s="19"/>
      <c r="N380" s="16"/>
      <c r="O380" s="16"/>
    </row>
    <row r="381" spans="7:15" s="10" customFormat="1" ht="12.75">
      <c r="G381" s="15"/>
      <c r="J381" s="15"/>
      <c r="L381" s="19"/>
      <c r="N381" s="16"/>
      <c r="O381" s="16"/>
    </row>
    <row r="382" spans="7:15" s="10" customFormat="1" ht="12.75">
      <c r="G382" s="15"/>
      <c r="J382" s="15"/>
      <c r="L382" s="19"/>
      <c r="N382" s="16"/>
      <c r="O382" s="16"/>
    </row>
    <row r="383" spans="7:15" s="10" customFormat="1" ht="12.75">
      <c r="G383" s="15"/>
      <c r="J383" s="15"/>
      <c r="L383" s="19"/>
      <c r="N383" s="16"/>
      <c r="O383" s="16"/>
    </row>
    <row r="384" spans="7:15" s="10" customFormat="1" ht="12.75">
      <c r="G384" s="15"/>
      <c r="J384" s="15"/>
      <c r="L384" s="19"/>
      <c r="N384" s="16"/>
      <c r="O384" s="16"/>
    </row>
    <row r="385" spans="7:15" s="10" customFormat="1" ht="12.75">
      <c r="G385" s="15"/>
      <c r="J385" s="15"/>
      <c r="L385" s="19"/>
      <c r="N385" s="16"/>
      <c r="O385" s="16"/>
    </row>
    <row r="386" spans="7:15" s="10" customFormat="1" ht="12.75">
      <c r="G386" s="15"/>
      <c r="J386" s="15"/>
      <c r="L386" s="19"/>
      <c r="N386" s="16"/>
      <c r="O386" s="16"/>
    </row>
    <row r="387" spans="7:15" s="10" customFormat="1" ht="12.75">
      <c r="G387" s="15"/>
      <c r="J387" s="15"/>
      <c r="L387" s="19"/>
      <c r="N387" s="16"/>
      <c r="O387" s="16"/>
    </row>
    <row r="388" spans="7:15" s="10" customFormat="1" ht="12.75">
      <c r="G388" s="15"/>
      <c r="J388" s="15"/>
      <c r="L388" s="19"/>
      <c r="N388" s="16"/>
      <c r="O388" s="16"/>
    </row>
    <row r="389" spans="7:15" s="10" customFormat="1" ht="12.75">
      <c r="G389" s="15"/>
      <c r="J389" s="15"/>
      <c r="L389" s="19"/>
      <c r="N389" s="16"/>
      <c r="O389" s="16"/>
    </row>
    <row r="390" spans="7:15" s="10" customFormat="1" ht="12.75">
      <c r="G390" s="15"/>
      <c r="J390" s="15"/>
      <c r="L390" s="19"/>
      <c r="N390" s="16"/>
      <c r="O390" s="16"/>
    </row>
    <row r="391" spans="7:15" s="10" customFormat="1" ht="12.75">
      <c r="G391" s="15"/>
      <c r="J391" s="15"/>
      <c r="L391" s="19"/>
      <c r="N391" s="16"/>
      <c r="O391" s="16"/>
    </row>
    <row r="392" spans="7:15" s="10" customFormat="1" ht="12.75">
      <c r="G392" s="15"/>
      <c r="J392" s="15"/>
      <c r="L392" s="19"/>
      <c r="N392" s="16"/>
      <c r="O392" s="16"/>
    </row>
    <row r="393" spans="7:15" s="10" customFormat="1" ht="12.75">
      <c r="G393" s="15"/>
      <c r="J393" s="15"/>
      <c r="L393" s="19"/>
      <c r="N393" s="16"/>
      <c r="O393" s="16"/>
    </row>
    <row r="394" spans="7:15" s="10" customFormat="1" ht="12.75">
      <c r="G394" s="15"/>
      <c r="J394" s="15"/>
      <c r="L394" s="19"/>
      <c r="N394" s="16"/>
      <c r="O394" s="16"/>
    </row>
    <row r="395" spans="7:15" s="10" customFormat="1" ht="12.75">
      <c r="G395" s="15"/>
      <c r="J395" s="15"/>
      <c r="L395" s="19"/>
      <c r="N395" s="16"/>
      <c r="O395" s="16"/>
    </row>
    <row r="396" spans="7:15" s="10" customFormat="1" ht="12.75">
      <c r="G396" s="15"/>
      <c r="J396" s="15"/>
      <c r="L396" s="19"/>
      <c r="N396" s="16"/>
      <c r="O396" s="16"/>
    </row>
    <row r="397" spans="7:15" s="10" customFormat="1" ht="12.75">
      <c r="G397" s="15"/>
      <c r="J397" s="15"/>
      <c r="L397" s="19"/>
      <c r="N397" s="16"/>
      <c r="O397" s="16"/>
    </row>
    <row r="398" spans="7:15" s="10" customFormat="1" ht="12.75">
      <c r="G398" s="15"/>
      <c r="J398" s="15"/>
      <c r="L398" s="19"/>
      <c r="N398" s="16"/>
      <c r="O398" s="16"/>
    </row>
    <row r="399" spans="7:15" s="10" customFormat="1" ht="12.75">
      <c r="G399" s="15"/>
      <c r="J399" s="15"/>
      <c r="L399" s="19"/>
      <c r="N399" s="16"/>
      <c r="O399" s="16"/>
    </row>
    <row r="400" spans="7:15" s="10" customFormat="1" ht="12.75">
      <c r="G400" s="15"/>
      <c r="J400" s="15"/>
      <c r="L400" s="19"/>
      <c r="N400" s="16"/>
      <c r="O400" s="16"/>
    </row>
    <row r="401" spans="7:15" s="10" customFormat="1" ht="12.75">
      <c r="G401" s="15"/>
      <c r="J401" s="15"/>
      <c r="L401" s="19"/>
      <c r="N401" s="16"/>
      <c r="O401" s="16"/>
    </row>
    <row r="402" spans="7:15" s="10" customFormat="1" ht="12.75">
      <c r="G402" s="15"/>
      <c r="J402" s="15"/>
      <c r="L402" s="19"/>
      <c r="N402" s="16"/>
      <c r="O402" s="16"/>
    </row>
    <row r="403" spans="7:15" s="10" customFormat="1" ht="12.75">
      <c r="G403" s="15"/>
      <c r="J403" s="15"/>
      <c r="L403" s="19"/>
      <c r="N403" s="16"/>
      <c r="O403" s="16"/>
    </row>
    <row r="404" spans="7:15" s="10" customFormat="1" ht="12.75">
      <c r="G404" s="15"/>
      <c r="J404" s="15"/>
      <c r="L404" s="19"/>
      <c r="N404" s="16"/>
      <c r="O404" s="16"/>
    </row>
    <row r="405" spans="7:15" s="10" customFormat="1" ht="12.75">
      <c r="G405" s="15"/>
      <c r="J405" s="15"/>
      <c r="L405" s="19"/>
      <c r="N405" s="16"/>
      <c r="O405" s="16"/>
    </row>
    <row r="406" spans="7:15" s="10" customFormat="1" ht="12.75">
      <c r="G406" s="15"/>
      <c r="J406" s="15"/>
      <c r="L406" s="19"/>
      <c r="N406" s="16"/>
      <c r="O406" s="16"/>
    </row>
    <row r="407" spans="7:15" s="10" customFormat="1" ht="12.75">
      <c r="G407" s="15"/>
      <c r="J407" s="15"/>
      <c r="L407" s="19"/>
      <c r="N407" s="16"/>
      <c r="O407" s="16"/>
    </row>
    <row r="408" spans="7:15" s="10" customFormat="1" ht="12.75">
      <c r="G408" s="15"/>
      <c r="J408" s="15"/>
      <c r="L408" s="19"/>
      <c r="N408" s="16"/>
      <c r="O408" s="16"/>
    </row>
    <row r="409" spans="7:15" s="10" customFormat="1" ht="12.75">
      <c r="G409" s="15"/>
      <c r="J409" s="15"/>
      <c r="L409" s="19"/>
      <c r="N409" s="16"/>
      <c r="O409" s="16"/>
    </row>
    <row r="410" spans="7:15" s="10" customFormat="1" ht="12.75">
      <c r="G410" s="15"/>
      <c r="J410" s="15"/>
      <c r="L410" s="19"/>
      <c r="N410" s="16"/>
      <c r="O410" s="16"/>
    </row>
    <row r="411" spans="7:15" s="10" customFormat="1" ht="12.75">
      <c r="G411" s="15"/>
      <c r="J411" s="15"/>
      <c r="L411" s="19"/>
      <c r="N411" s="16"/>
      <c r="O411" s="16"/>
    </row>
    <row r="412" spans="7:15" s="10" customFormat="1" ht="12.75">
      <c r="G412" s="15"/>
      <c r="J412" s="15"/>
      <c r="L412" s="19"/>
      <c r="N412" s="16"/>
      <c r="O412" s="16"/>
    </row>
    <row r="413" spans="7:15" s="10" customFormat="1" ht="12.75">
      <c r="G413" s="15"/>
      <c r="J413" s="15"/>
      <c r="L413" s="19"/>
      <c r="N413" s="16"/>
      <c r="O413" s="16"/>
    </row>
    <row r="414" spans="7:15" s="10" customFormat="1" ht="12.75">
      <c r="G414" s="15"/>
      <c r="J414" s="15"/>
      <c r="L414" s="19"/>
      <c r="N414" s="16"/>
      <c r="O414" s="16"/>
    </row>
    <row r="415" spans="7:15" s="10" customFormat="1" ht="12.75">
      <c r="G415" s="15"/>
      <c r="J415" s="15"/>
      <c r="L415" s="19"/>
      <c r="N415" s="16"/>
      <c r="O415" s="16"/>
    </row>
    <row r="416" spans="7:15" s="10" customFormat="1" ht="12.75">
      <c r="G416" s="15"/>
      <c r="J416" s="15"/>
      <c r="L416" s="19"/>
      <c r="N416" s="16"/>
      <c r="O416" s="16"/>
    </row>
    <row r="417" spans="7:15" s="10" customFormat="1" ht="12.75">
      <c r="G417" s="15"/>
      <c r="J417" s="15"/>
      <c r="L417" s="19"/>
      <c r="N417" s="16"/>
      <c r="O417" s="16"/>
    </row>
    <row r="418" spans="7:15" s="10" customFormat="1" ht="12.75">
      <c r="G418" s="15"/>
      <c r="J418" s="15"/>
      <c r="L418" s="19"/>
      <c r="N418" s="16"/>
      <c r="O418" s="16"/>
    </row>
    <row r="419" spans="7:15" s="10" customFormat="1" ht="12.75">
      <c r="G419" s="15"/>
      <c r="J419" s="15"/>
      <c r="L419" s="19"/>
      <c r="N419" s="16"/>
      <c r="O419" s="16"/>
    </row>
    <row r="420" spans="7:15" s="10" customFormat="1" ht="12.75">
      <c r="G420" s="15"/>
      <c r="J420" s="15"/>
      <c r="L420" s="19"/>
      <c r="N420" s="16"/>
      <c r="O420" s="16"/>
    </row>
    <row r="421" spans="7:15" s="10" customFormat="1" ht="12.75">
      <c r="G421" s="15"/>
      <c r="J421" s="15"/>
      <c r="L421" s="19"/>
      <c r="N421" s="16"/>
      <c r="O421" s="16"/>
    </row>
    <row r="422" spans="7:15" s="10" customFormat="1" ht="12.75">
      <c r="G422" s="15"/>
      <c r="J422" s="15"/>
      <c r="L422" s="19"/>
      <c r="N422" s="16"/>
      <c r="O422" s="16"/>
    </row>
    <row r="423" spans="7:15" s="10" customFormat="1" ht="12.75">
      <c r="G423" s="15"/>
      <c r="J423" s="15"/>
      <c r="L423" s="19"/>
      <c r="N423" s="16"/>
      <c r="O423" s="16"/>
    </row>
    <row r="424" spans="7:15" s="10" customFormat="1" ht="12.75">
      <c r="G424" s="15"/>
      <c r="J424" s="15"/>
      <c r="L424" s="19"/>
      <c r="N424" s="16"/>
      <c r="O424" s="16"/>
    </row>
    <row r="425" spans="7:15" s="10" customFormat="1" ht="12.75">
      <c r="G425" s="15"/>
      <c r="J425" s="15"/>
      <c r="L425" s="19"/>
      <c r="N425" s="16"/>
      <c r="O425" s="16"/>
    </row>
    <row r="426" spans="7:15" s="10" customFormat="1" ht="12.75">
      <c r="G426" s="15"/>
      <c r="J426" s="15"/>
      <c r="L426" s="19"/>
      <c r="N426" s="16"/>
      <c r="O426" s="16"/>
    </row>
    <row r="427" spans="7:15" s="10" customFormat="1" ht="12.75">
      <c r="G427" s="15"/>
      <c r="J427" s="15"/>
      <c r="L427" s="19"/>
      <c r="N427" s="16"/>
      <c r="O427" s="16"/>
    </row>
    <row r="428" spans="7:15" s="10" customFormat="1" ht="12.75">
      <c r="G428" s="15"/>
      <c r="J428" s="15"/>
      <c r="L428" s="19"/>
      <c r="N428" s="16"/>
      <c r="O428" s="16"/>
    </row>
    <row r="429" spans="7:15" s="10" customFormat="1" ht="12.75">
      <c r="G429" s="15"/>
      <c r="J429" s="15"/>
      <c r="L429" s="19"/>
      <c r="N429" s="16"/>
      <c r="O429" s="16"/>
    </row>
    <row r="430" spans="7:15" s="10" customFormat="1" ht="12.75">
      <c r="G430" s="15"/>
      <c r="J430" s="15"/>
      <c r="L430" s="19"/>
      <c r="N430" s="16"/>
      <c r="O430" s="16"/>
    </row>
    <row r="431" spans="7:15" s="10" customFormat="1" ht="12.75">
      <c r="G431" s="15"/>
      <c r="J431" s="15"/>
      <c r="L431" s="19"/>
      <c r="N431" s="16"/>
      <c r="O431" s="16"/>
    </row>
    <row r="432" spans="7:15" s="10" customFormat="1" ht="12.75">
      <c r="G432" s="15"/>
      <c r="J432" s="15"/>
      <c r="L432" s="19"/>
      <c r="N432" s="16"/>
      <c r="O432" s="16"/>
    </row>
    <row r="433" spans="7:15" s="10" customFormat="1" ht="12.75">
      <c r="G433" s="15"/>
      <c r="J433" s="15"/>
      <c r="L433" s="19"/>
      <c r="N433" s="16"/>
      <c r="O433" s="16"/>
    </row>
    <row r="434" spans="7:15" s="10" customFormat="1" ht="12.75">
      <c r="G434" s="15"/>
      <c r="J434" s="15"/>
      <c r="L434" s="19"/>
      <c r="N434" s="16"/>
      <c r="O434" s="16"/>
    </row>
    <row r="435" spans="7:15" s="10" customFormat="1" ht="12.75">
      <c r="G435" s="15"/>
      <c r="J435" s="15"/>
      <c r="L435" s="19"/>
      <c r="N435" s="16"/>
      <c r="O435" s="16"/>
    </row>
    <row r="436" spans="7:15" s="10" customFormat="1" ht="12.75">
      <c r="G436" s="15"/>
      <c r="J436" s="15"/>
      <c r="L436" s="19"/>
      <c r="N436" s="16"/>
      <c r="O436" s="16"/>
    </row>
    <row r="437" spans="7:15" s="10" customFormat="1" ht="12.75">
      <c r="G437" s="15"/>
      <c r="J437" s="15"/>
      <c r="L437" s="19"/>
      <c r="N437" s="16"/>
      <c r="O437" s="16"/>
    </row>
    <row r="438" spans="7:15" s="10" customFormat="1" ht="12.75">
      <c r="G438" s="15"/>
      <c r="J438" s="15"/>
      <c r="L438" s="19"/>
      <c r="N438" s="16"/>
      <c r="O438" s="16"/>
    </row>
    <row r="439" spans="7:15" s="10" customFormat="1" ht="12.75">
      <c r="G439" s="15"/>
      <c r="J439" s="15"/>
      <c r="L439" s="19"/>
      <c r="N439" s="16"/>
      <c r="O439" s="16"/>
    </row>
    <row r="440" spans="7:15" s="10" customFormat="1" ht="12.75">
      <c r="G440" s="15"/>
      <c r="J440" s="15"/>
      <c r="L440" s="19"/>
      <c r="N440" s="16"/>
      <c r="O440" s="16"/>
    </row>
    <row r="441" spans="7:15" s="10" customFormat="1" ht="12.75">
      <c r="G441" s="15"/>
      <c r="J441" s="15"/>
      <c r="L441" s="19"/>
      <c r="N441" s="16"/>
      <c r="O441" s="16"/>
    </row>
    <row r="442" spans="7:15" s="10" customFormat="1" ht="12.75">
      <c r="G442" s="15"/>
      <c r="J442" s="15"/>
      <c r="L442" s="19"/>
      <c r="N442" s="16"/>
      <c r="O442" s="16"/>
    </row>
    <row r="443" spans="7:15" s="10" customFormat="1" ht="12.75">
      <c r="G443" s="15"/>
      <c r="J443" s="15"/>
      <c r="L443" s="19"/>
      <c r="N443" s="16"/>
      <c r="O443" s="16"/>
    </row>
    <row r="444" spans="7:15" s="10" customFormat="1" ht="12.75">
      <c r="G444" s="15"/>
      <c r="J444" s="15"/>
      <c r="L444" s="19"/>
      <c r="N444" s="16"/>
      <c r="O444" s="16"/>
    </row>
    <row r="445" spans="7:15" s="10" customFormat="1" ht="12.75">
      <c r="G445" s="15"/>
      <c r="J445" s="15"/>
      <c r="L445" s="19"/>
      <c r="N445" s="16"/>
      <c r="O445" s="16"/>
    </row>
    <row r="446" spans="7:15" s="10" customFormat="1" ht="12.75">
      <c r="G446" s="15"/>
      <c r="J446" s="15"/>
      <c r="L446" s="19"/>
      <c r="N446" s="16"/>
      <c r="O446" s="16"/>
    </row>
    <row r="447" spans="7:15" s="10" customFormat="1" ht="12.75">
      <c r="G447" s="15"/>
      <c r="J447" s="15"/>
      <c r="L447" s="19"/>
      <c r="N447" s="16"/>
      <c r="O447" s="16"/>
    </row>
    <row r="448" spans="7:15" s="10" customFormat="1" ht="12.75">
      <c r="G448" s="15"/>
      <c r="J448" s="15"/>
      <c r="L448" s="19"/>
      <c r="N448" s="16"/>
      <c r="O448" s="16"/>
    </row>
    <row r="449" spans="7:15" s="10" customFormat="1" ht="12.75">
      <c r="G449" s="15"/>
      <c r="J449" s="15"/>
      <c r="L449" s="19"/>
      <c r="N449" s="16"/>
      <c r="O449" s="16"/>
    </row>
    <row r="450" spans="7:15" s="10" customFormat="1" ht="12.75">
      <c r="G450" s="15"/>
      <c r="J450" s="15"/>
      <c r="L450" s="19"/>
      <c r="N450" s="16"/>
      <c r="O450" s="16"/>
    </row>
    <row r="451" spans="7:15" s="10" customFormat="1" ht="12.75">
      <c r="G451" s="15"/>
      <c r="J451" s="15"/>
      <c r="L451" s="19"/>
      <c r="N451" s="16"/>
      <c r="O451" s="16"/>
    </row>
    <row r="452" spans="7:15" s="10" customFormat="1" ht="12.75">
      <c r="G452" s="15"/>
      <c r="J452" s="15"/>
      <c r="L452" s="19"/>
      <c r="N452" s="16"/>
      <c r="O452" s="16"/>
    </row>
    <row r="453" spans="7:15" s="10" customFormat="1" ht="12.75">
      <c r="G453" s="15"/>
      <c r="J453" s="15"/>
      <c r="L453" s="19"/>
      <c r="N453" s="16"/>
      <c r="O453" s="16"/>
    </row>
    <row r="454" spans="7:15" s="10" customFormat="1" ht="12.75">
      <c r="G454" s="15"/>
      <c r="J454" s="15"/>
      <c r="L454" s="19"/>
      <c r="N454" s="16"/>
      <c r="O454" s="16"/>
    </row>
    <row r="455" spans="7:15" s="10" customFormat="1" ht="12.75">
      <c r="G455" s="15"/>
      <c r="J455" s="15"/>
      <c r="L455" s="19"/>
      <c r="N455" s="16"/>
      <c r="O455" s="16"/>
    </row>
    <row r="456" spans="7:15" s="10" customFormat="1" ht="12.75">
      <c r="G456" s="15"/>
      <c r="J456" s="15"/>
      <c r="L456" s="19"/>
      <c r="N456" s="16"/>
      <c r="O456" s="16"/>
    </row>
    <row r="457" spans="7:15" s="10" customFormat="1" ht="12.75">
      <c r="G457" s="15"/>
      <c r="J457" s="15"/>
      <c r="L457" s="19"/>
      <c r="N457" s="16"/>
      <c r="O457" s="16"/>
    </row>
    <row r="458" spans="7:15" s="10" customFormat="1" ht="12.75">
      <c r="G458" s="15"/>
      <c r="J458" s="15"/>
      <c r="L458" s="19"/>
      <c r="N458" s="16"/>
      <c r="O458" s="16"/>
    </row>
    <row r="459" spans="7:15" s="10" customFormat="1" ht="12.75">
      <c r="G459" s="15"/>
      <c r="J459" s="15"/>
      <c r="L459" s="19"/>
      <c r="N459" s="16"/>
      <c r="O459" s="16"/>
    </row>
    <row r="460" spans="7:15" s="10" customFormat="1" ht="12.75">
      <c r="G460" s="15"/>
      <c r="J460" s="15"/>
      <c r="L460" s="19"/>
      <c r="N460" s="16"/>
      <c r="O460" s="16"/>
    </row>
    <row r="461" spans="7:15" s="10" customFormat="1" ht="12.75">
      <c r="G461" s="15"/>
      <c r="J461" s="15"/>
      <c r="L461" s="19"/>
      <c r="N461" s="16"/>
      <c r="O461" s="16"/>
    </row>
    <row r="462" spans="7:15" s="10" customFormat="1" ht="12.75">
      <c r="G462" s="15"/>
      <c r="J462" s="15"/>
      <c r="L462" s="19"/>
      <c r="N462" s="16"/>
      <c r="O462" s="16"/>
    </row>
    <row r="463" spans="7:15" s="10" customFormat="1" ht="12.75">
      <c r="G463" s="15"/>
      <c r="J463" s="15"/>
      <c r="L463" s="19"/>
      <c r="N463" s="16"/>
      <c r="O463" s="16"/>
    </row>
    <row r="464" spans="7:15" s="10" customFormat="1" ht="12.75">
      <c r="G464" s="15"/>
      <c r="J464" s="15"/>
      <c r="L464" s="19"/>
      <c r="N464" s="16"/>
      <c r="O464" s="16"/>
    </row>
    <row r="465" spans="7:15" s="10" customFormat="1" ht="12.75">
      <c r="G465" s="15"/>
      <c r="J465" s="15"/>
      <c r="L465" s="19"/>
      <c r="N465" s="16"/>
      <c r="O465" s="16"/>
    </row>
    <row r="466" spans="7:15" s="10" customFormat="1" ht="12.75">
      <c r="G466" s="15"/>
      <c r="J466" s="15"/>
      <c r="L466" s="19"/>
      <c r="N466" s="16"/>
      <c r="O466" s="16"/>
    </row>
    <row r="467" spans="7:15" s="10" customFormat="1" ht="12.75">
      <c r="G467" s="15"/>
      <c r="J467" s="15"/>
      <c r="L467" s="19"/>
      <c r="N467" s="16"/>
      <c r="O467" s="16"/>
    </row>
    <row r="468" spans="7:15" s="10" customFormat="1" ht="12.75">
      <c r="G468" s="15"/>
      <c r="J468" s="15"/>
      <c r="L468" s="19"/>
      <c r="N468" s="16"/>
      <c r="O468" s="16"/>
    </row>
    <row r="469" spans="7:15" s="10" customFormat="1" ht="12.75">
      <c r="G469" s="15"/>
      <c r="J469" s="15"/>
      <c r="L469" s="19"/>
      <c r="N469" s="16"/>
      <c r="O469" s="16"/>
    </row>
    <row r="470" spans="7:15" s="10" customFormat="1" ht="12.75">
      <c r="G470" s="15"/>
      <c r="J470" s="15"/>
      <c r="L470" s="19"/>
      <c r="N470" s="16"/>
      <c r="O470" s="16"/>
    </row>
    <row r="471" spans="7:15" s="10" customFormat="1" ht="12.75">
      <c r="G471" s="15"/>
      <c r="J471" s="15"/>
      <c r="L471" s="19"/>
      <c r="N471" s="16"/>
      <c r="O471" s="16"/>
    </row>
    <row r="472" spans="7:15" s="10" customFormat="1" ht="12.75">
      <c r="G472" s="15"/>
      <c r="J472" s="15"/>
      <c r="L472" s="19"/>
      <c r="N472" s="16"/>
      <c r="O472" s="16"/>
    </row>
    <row r="473" spans="7:15" s="10" customFormat="1" ht="12.75">
      <c r="G473" s="15"/>
      <c r="J473" s="15"/>
      <c r="L473" s="19"/>
      <c r="N473" s="16"/>
      <c r="O473" s="16"/>
    </row>
    <row r="474" spans="7:15" s="10" customFormat="1" ht="12.75">
      <c r="G474" s="15"/>
      <c r="J474" s="15"/>
      <c r="L474" s="19"/>
      <c r="N474" s="16"/>
      <c r="O474" s="16"/>
    </row>
    <row r="475" spans="7:15" s="10" customFormat="1" ht="12.75">
      <c r="G475" s="15"/>
      <c r="J475" s="15"/>
      <c r="L475" s="19"/>
      <c r="N475" s="16"/>
      <c r="O475" s="16"/>
    </row>
    <row r="476" spans="7:15" s="10" customFormat="1" ht="12.75">
      <c r="G476" s="15"/>
      <c r="J476" s="15"/>
      <c r="L476" s="19"/>
      <c r="N476" s="16"/>
      <c r="O476" s="16"/>
    </row>
    <row r="477" spans="7:15" s="10" customFormat="1" ht="12.75">
      <c r="G477" s="15"/>
      <c r="J477" s="15"/>
      <c r="L477" s="19"/>
      <c r="N477" s="16"/>
      <c r="O477" s="16"/>
    </row>
    <row r="478" spans="7:15" s="10" customFormat="1" ht="12.75">
      <c r="G478" s="15"/>
      <c r="J478" s="15"/>
      <c r="L478" s="19"/>
      <c r="N478" s="16"/>
      <c r="O478" s="16"/>
    </row>
    <row r="479" spans="7:15" s="10" customFormat="1" ht="12.75">
      <c r="G479" s="15"/>
      <c r="J479" s="15"/>
      <c r="L479" s="19"/>
      <c r="N479" s="16"/>
      <c r="O479" s="16"/>
    </row>
    <row r="480" spans="7:15" s="10" customFormat="1" ht="12.75">
      <c r="G480" s="15"/>
      <c r="J480" s="15"/>
      <c r="L480" s="19"/>
      <c r="N480" s="16"/>
      <c r="O480" s="16"/>
    </row>
    <row r="481" spans="7:15" s="10" customFormat="1" ht="12.75">
      <c r="G481" s="15"/>
      <c r="J481" s="15"/>
      <c r="L481" s="19"/>
      <c r="N481" s="16"/>
      <c r="O481" s="16"/>
    </row>
    <row r="482" spans="7:15" s="10" customFormat="1" ht="12.75">
      <c r="G482" s="15"/>
      <c r="J482" s="15"/>
      <c r="L482" s="19"/>
      <c r="N482" s="16"/>
      <c r="O482" s="16"/>
    </row>
    <row r="483" spans="7:15" s="10" customFormat="1" ht="12.75">
      <c r="G483" s="15"/>
      <c r="J483" s="15"/>
      <c r="L483" s="19"/>
      <c r="N483" s="16"/>
      <c r="O483" s="16"/>
    </row>
    <row r="484" spans="7:15" s="10" customFormat="1" ht="12.75">
      <c r="G484" s="15"/>
      <c r="J484" s="15"/>
      <c r="L484" s="19"/>
      <c r="N484" s="16"/>
      <c r="O484" s="16"/>
    </row>
    <row r="485" spans="7:15" s="10" customFormat="1" ht="12.75">
      <c r="G485" s="15"/>
      <c r="J485" s="15"/>
      <c r="L485" s="19"/>
      <c r="N485" s="16"/>
      <c r="O485" s="16"/>
    </row>
    <row r="486" spans="7:15" s="10" customFormat="1" ht="12.75">
      <c r="G486" s="15"/>
      <c r="J486" s="15"/>
      <c r="L486" s="19"/>
      <c r="N486" s="16"/>
      <c r="O486" s="16"/>
    </row>
    <row r="487" spans="7:15" s="10" customFormat="1" ht="12.75">
      <c r="G487" s="15"/>
      <c r="J487" s="15"/>
      <c r="L487" s="19"/>
      <c r="N487" s="16"/>
      <c r="O487" s="16"/>
    </row>
    <row r="488" spans="7:15" s="10" customFormat="1" ht="12.75">
      <c r="G488" s="15"/>
      <c r="J488" s="15"/>
      <c r="L488" s="19"/>
      <c r="N488" s="16"/>
      <c r="O488" s="16"/>
    </row>
    <row r="489" spans="7:15" s="10" customFormat="1" ht="12.75">
      <c r="G489" s="15"/>
      <c r="J489" s="15"/>
      <c r="L489" s="19"/>
      <c r="N489" s="16"/>
      <c r="O489" s="16"/>
    </row>
    <row r="490" spans="7:15" s="10" customFormat="1" ht="12.75">
      <c r="G490" s="15"/>
      <c r="J490" s="15"/>
      <c r="L490" s="19"/>
      <c r="N490" s="16"/>
      <c r="O490" s="16"/>
    </row>
    <row r="491" spans="7:15" s="10" customFormat="1" ht="12.75">
      <c r="G491" s="15"/>
      <c r="J491" s="15"/>
      <c r="L491" s="19"/>
      <c r="N491" s="16"/>
      <c r="O491" s="16"/>
    </row>
    <row r="492" spans="7:15" s="10" customFormat="1" ht="12.75">
      <c r="G492" s="15"/>
      <c r="J492" s="15"/>
      <c r="L492" s="19"/>
      <c r="N492" s="16"/>
      <c r="O492" s="16"/>
    </row>
    <row r="493" spans="7:15" s="10" customFormat="1" ht="12.75">
      <c r="G493" s="15"/>
      <c r="J493" s="15"/>
      <c r="L493" s="19"/>
      <c r="N493" s="16"/>
      <c r="O493" s="16"/>
    </row>
    <row r="494" spans="7:15" s="10" customFormat="1" ht="12.75">
      <c r="G494" s="15"/>
      <c r="J494" s="15"/>
      <c r="L494" s="19"/>
      <c r="N494" s="16"/>
      <c r="O494" s="16"/>
    </row>
    <row r="495" spans="7:15" s="10" customFormat="1" ht="12.75">
      <c r="G495" s="15"/>
      <c r="J495" s="15"/>
      <c r="L495" s="19"/>
      <c r="N495" s="16"/>
      <c r="O495" s="16"/>
    </row>
    <row r="496" spans="7:15" s="10" customFormat="1" ht="12.75">
      <c r="G496" s="15"/>
      <c r="J496" s="15"/>
      <c r="L496" s="19"/>
      <c r="N496" s="16"/>
      <c r="O496" s="16"/>
    </row>
    <row r="497" spans="7:15" s="10" customFormat="1" ht="12.75">
      <c r="G497" s="15"/>
      <c r="J497" s="15"/>
      <c r="L497" s="19"/>
      <c r="N497" s="16"/>
      <c r="O497" s="16"/>
    </row>
    <row r="498" spans="7:15" s="10" customFormat="1" ht="12.75">
      <c r="G498" s="15"/>
      <c r="J498" s="15"/>
      <c r="L498" s="19"/>
      <c r="N498" s="16"/>
      <c r="O498" s="16"/>
    </row>
    <row r="499" spans="7:15" s="10" customFormat="1" ht="12.75">
      <c r="G499" s="15"/>
      <c r="J499" s="15"/>
      <c r="L499" s="19"/>
      <c r="N499" s="16"/>
      <c r="O499" s="16"/>
    </row>
    <row r="500" spans="7:15" s="10" customFormat="1" ht="12.75">
      <c r="G500" s="15"/>
      <c r="J500" s="15"/>
      <c r="L500" s="19"/>
      <c r="N500" s="16"/>
      <c r="O500" s="16"/>
    </row>
    <row r="501" spans="7:15" s="10" customFormat="1" ht="12.75">
      <c r="G501" s="15"/>
      <c r="J501" s="15"/>
      <c r="L501" s="19"/>
      <c r="N501" s="16"/>
      <c r="O501" s="16"/>
    </row>
    <row r="502" spans="7:15" s="10" customFormat="1" ht="12.75">
      <c r="G502" s="15"/>
      <c r="J502" s="15"/>
      <c r="L502" s="19"/>
      <c r="N502" s="16"/>
      <c r="O502" s="16"/>
    </row>
    <row r="503" spans="7:15" s="10" customFormat="1" ht="12.75">
      <c r="G503" s="15"/>
      <c r="J503" s="15"/>
      <c r="L503" s="19"/>
      <c r="N503" s="16"/>
      <c r="O503" s="16"/>
    </row>
    <row r="504" spans="7:15" s="10" customFormat="1" ht="12.75">
      <c r="G504" s="15"/>
      <c r="J504" s="15"/>
      <c r="L504" s="19"/>
      <c r="N504" s="16"/>
      <c r="O504" s="16"/>
    </row>
    <row r="505" spans="7:15" s="10" customFormat="1" ht="12.75">
      <c r="G505" s="15"/>
      <c r="J505" s="15"/>
      <c r="L505" s="19"/>
      <c r="N505" s="16"/>
      <c r="O505" s="16"/>
    </row>
    <row r="506" spans="7:15" s="10" customFormat="1" ht="12.75">
      <c r="G506" s="15"/>
      <c r="J506" s="15"/>
      <c r="L506" s="19"/>
      <c r="N506" s="16"/>
      <c r="O506" s="16"/>
    </row>
    <row r="507" spans="7:15" s="10" customFormat="1" ht="12.75">
      <c r="G507" s="15"/>
      <c r="J507" s="15"/>
      <c r="L507" s="19"/>
      <c r="N507" s="16"/>
      <c r="O507" s="16"/>
    </row>
    <row r="508" spans="7:15" s="10" customFormat="1" ht="12.75">
      <c r="G508" s="15"/>
      <c r="J508" s="15"/>
      <c r="L508" s="19"/>
      <c r="N508" s="16"/>
      <c r="O508" s="16"/>
    </row>
    <row r="509" spans="7:15" s="10" customFormat="1" ht="12.75">
      <c r="G509" s="15"/>
      <c r="J509" s="15"/>
      <c r="L509" s="19"/>
      <c r="N509" s="16"/>
      <c r="O509" s="16"/>
    </row>
    <row r="510" spans="7:15" s="10" customFormat="1" ht="12.75">
      <c r="G510" s="15"/>
      <c r="J510" s="15"/>
      <c r="L510" s="19"/>
      <c r="N510" s="16"/>
      <c r="O510" s="16"/>
    </row>
    <row r="511" spans="7:15" s="10" customFormat="1" ht="12.75">
      <c r="G511" s="15"/>
      <c r="J511" s="15"/>
      <c r="L511" s="19"/>
      <c r="N511" s="16"/>
      <c r="O511" s="16"/>
    </row>
    <row r="512" spans="7:15" s="10" customFormat="1" ht="12.75">
      <c r="G512" s="15"/>
      <c r="J512" s="15"/>
      <c r="L512" s="19"/>
      <c r="N512" s="16"/>
      <c r="O512" s="16"/>
    </row>
    <row r="513" spans="7:15" s="10" customFormat="1" ht="12.75">
      <c r="G513" s="15"/>
      <c r="J513" s="15"/>
      <c r="L513" s="19"/>
      <c r="N513" s="16"/>
      <c r="O513" s="16"/>
    </row>
    <row r="514" spans="7:15" s="10" customFormat="1" ht="12.75">
      <c r="G514" s="15"/>
      <c r="J514" s="15"/>
      <c r="L514" s="19"/>
      <c r="N514" s="16"/>
      <c r="O514" s="16"/>
    </row>
    <row r="515" spans="7:15" s="10" customFormat="1" ht="12.75">
      <c r="G515" s="15"/>
      <c r="J515" s="15"/>
      <c r="L515" s="19"/>
      <c r="N515" s="16"/>
      <c r="O515" s="16"/>
    </row>
    <row r="516" spans="7:15" s="10" customFormat="1" ht="12.75">
      <c r="G516" s="15"/>
      <c r="J516" s="15"/>
      <c r="L516" s="19"/>
      <c r="N516" s="16"/>
      <c r="O516" s="16"/>
    </row>
    <row r="517" spans="7:15" s="10" customFormat="1" ht="12.75">
      <c r="G517" s="15"/>
      <c r="J517" s="15"/>
      <c r="L517" s="19"/>
      <c r="N517" s="16"/>
      <c r="O517" s="16"/>
    </row>
    <row r="518" spans="7:15" s="10" customFormat="1" ht="12.75">
      <c r="G518" s="15"/>
      <c r="J518" s="15"/>
      <c r="L518" s="19"/>
      <c r="N518" s="16"/>
      <c r="O518" s="16"/>
    </row>
    <row r="519" spans="7:15" s="10" customFormat="1" ht="12.75">
      <c r="G519" s="15"/>
      <c r="J519" s="15"/>
      <c r="L519" s="19"/>
      <c r="N519" s="16"/>
      <c r="O519" s="16"/>
    </row>
    <row r="520" spans="7:15" s="10" customFormat="1" ht="12.75">
      <c r="G520" s="15"/>
      <c r="J520" s="15"/>
      <c r="L520" s="19"/>
      <c r="N520" s="16"/>
      <c r="O520" s="16"/>
    </row>
    <row r="521" spans="7:15" s="10" customFormat="1" ht="12.75">
      <c r="G521" s="15"/>
      <c r="J521" s="15"/>
      <c r="L521" s="19"/>
      <c r="N521" s="16"/>
      <c r="O521" s="16"/>
    </row>
    <row r="522" spans="7:15" s="10" customFormat="1" ht="12.75">
      <c r="G522" s="15"/>
      <c r="J522" s="15"/>
      <c r="L522" s="19"/>
      <c r="N522" s="16"/>
      <c r="O522" s="16"/>
    </row>
    <row r="523" spans="7:15" s="10" customFormat="1" ht="12.75">
      <c r="G523" s="15"/>
      <c r="J523" s="15"/>
      <c r="L523" s="19"/>
      <c r="N523" s="16"/>
      <c r="O523" s="16"/>
    </row>
    <row r="524" spans="7:15" s="10" customFormat="1" ht="12.75">
      <c r="G524" s="15"/>
      <c r="J524" s="15"/>
      <c r="L524" s="19"/>
      <c r="N524" s="16"/>
      <c r="O524" s="16"/>
    </row>
    <row r="525" spans="7:15" s="10" customFormat="1" ht="12.75">
      <c r="G525" s="15"/>
      <c r="J525" s="15"/>
      <c r="L525" s="19"/>
      <c r="N525" s="16"/>
      <c r="O525" s="16"/>
    </row>
    <row r="526" spans="7:15" s="10" customFormat="1" ht="12.75">
      <c r="G526" s="15"/>
      <c r="J526" s="15"/>
      <c r="L526" s="19"/>
      <c r="N526" s="16"/>
      <c r="O526" s="16"/>
    </row>
    <row r="527" spans="7:15" s="10" customFormat="1" ht="12.75">
      <c r="G527" s="15"/>
      <c r="J527" s="15"/>
      <c r="L527" s="19"/>
      <c r="N527" s="16"/>
      <c r="O527" s="16"/>
    </row>
    <row r="528" spans="7:15" s="10" customFormat="1" ht="12.75">
      <c r="G528" s="15"/>
      <c r="J528" s="15"/>
      <c r="L528" s="19"/>
      <c r="N528" s="16"/>
      <c r="O528" s="16"/>
    </row>
    <row r="529" spans="7:15" s="10" customFormat="1" ht="12.75">
      <c r="G529" s="15"/>
      <c r="J529" s="15"/>
      <c r="L529" s="19"/>
      <c r="N529" s="16"/>
      <c r="O529" s="16"/>
    </row>
    <row r="530" spans="7:15" s="10" customFormat="1" ht="12.75">
      <c r="G530" s="15"/>
      <c r="J530" s="15"/>
      <c r="L530" s="19"/>
      <c r="N530" s="16"/>
      <c r="O530" s="16"/>
    </row>
    <row r="531" spans="7:15" s="10" customFormat="1" ht="12.75">
      <c r="G531" s="15"/>
      <c r="J531" s="15"/>
      <c r="L531" s="19"/>
      <c r="N531" s="16"/>
      <c r="O531" s="16"/>
    </row>
    <row r="532" spans="7:15" s="10" customFormat="1" ht="12.75">
      <c r="G532" s="15"/>
      <c r="J532" s="15"/>
      <c r="L532" s="19"/>
      <c r="N532" s="16"/>
      <c r="O532" s="16"/>
    </row>
    <row r="533" spans="7:15" s="10" customFormat="1" ht="12.75">
      <c r="G533" s="15"/>
      <c r="J533" s="15"/>
      <c r="L533" s="19"/>
      <c r="N533" s="16"/>
      <c r="O533" s="16"/>
    </row>
    <row r="534" spans="7:15" s="10" customFormat="1" ht="12.75">
      <c r="G534" s="15"/>
      <c r="J534" s="15"/>
      <c r="L534" s="19"/>
      <c r="N534" s="16"/>
      <c r="O534" s="16"/>
    </row>
    <row r="535" spans="7:15" s="10" customFormat="1" ht="12.75">
      <c r="G535" s="15"/>
      <c r="J535" s="15"/>
      <c r="L535" s="19"/>
      <c r="N535" s="16"/>
      <c r="O535" s="16"/>
    </row>
    <row r="536" spans="7:15" s="10" customFormat="1" ht="12.75">
      <c r="G536" s="15"/>
      <c r="J536" s="15"/>
      <c r="L536" s="19"/>
      <c r="N536" s="16"/>
      <c r="O536" s="16"/>
    </row>
    <row r="537" spans="7:15" s="10" customFormat="1" ht="12.75">
      <c r="G537" s="15"/>
      <c r="J537" s="15"/>
      <c r="L537" s="19"/>
      <c r="N537" s="16"/>
      <c r="O537" s="16"/>
    </row>
    <row r="538" spans="7:15" s="10" customFormat="1" ht="12.75">
      <c r="G538" s="15"/>
      <c r="J538" s="15"/>
      <c r="L538" s="19"/>
      <c r="N538" s="16"/>
      <c r="O538" s="16"/>
    </row>
    <row r="539" spans="7:15" s="10" customFormat="1" ht="12.75">
      <c r="G539" s="15"/>
      <c r="J539" s="15"/>
      <c r="L539" s="19"/>
      <c r="N539" s="16"/>
      <c r="O539" s="16"/>
    </row>
    <row r="540" spans="7:15" s="10" customFormat="1" ht="12.75">
      <c r="G540" s="15"/>
      <c r="J540" s="15"/>
      <c r="L540" s="19"/>
      <c r="N540" s="16"/>
      <c r="O540" s="16"/>
    </row>
    <row r="541" spans="7:15" s="10" customFormat="1" ht="12.75">
      <c r="G541" s="15"/>
      <c r="J541" s="15"/>
      <c r="L541" s="19"/>
      <c r="N541" s="16"/>
      <c r="O541" s="16"/>
    </row>
    <row r="542" spans="7:15" s="10" customFormat="1" ht="12.75">
      <c r="G542" s="15"/>
      <c r="J542" s="15"/>
      <c r="L542" s="19"/>
      <c r="N542" s="16"/>
      <c r="O542" s="16"/>
    </row>
    <row r="543" spans="7:15" s="10" customFormat="1" ht="12.75">
      <c r="G543" s="15"/>
      <c r="J543" s="15"/>
      <c r="L543" s="19"/>
      <c r="N543" s="16"/>
      <c r="O543" s="16"/>
    </row>
    <row r="544" spans="7:15" s="10" customFormat="1" ht="12.75">
      <c r="G544" s="15"/>
      <c r="J544" s="15"/>
      <c r="L544" s="19"/>
      <c r="N544" s="16"/>
      <c r="O544" s="16"/>
    </row>
    <row r="545" spans="7:15" s="10" customFormat="1" ht="12.75">
      <c r="G545" s="15"/>
      <c r="J545" s="15"/>
      <c r="L545" s="19"/>
      <c r="N545" s="16"/>
      <c r="O545" s="16"/>
    </row>
    <row r="546" spans="7:15" s="10" customFormat="1" ht="12.75">
      <c r="G546" s="15"/>
      <c r="J546" s="15"/>
      <c r="L546" s="19"/>
      <c r="N546" s="16"/>
      <c r="O546" s="16"/>
    </row>
    <row r="547" spans="7:15" s="10" customFormat="1" ht="12.75">
      <c r="G547" s="15"/>
      <c r="J547" s="15"/>
      <c r="L547" s="19"/>
      <c r="N547" s="16"/>
      <c r="O547" s="16"/>
    </row>
    <row r="548" spans="7:15" s="10" customFormat="1" ht="12.75">
      <c r="G548" s="15"/>
      <c r="J548" s="15"/>
      <c r="L548" s="19"/>
      <c r="N548" s="16"/>
      <c r="O548" s="16"/>
    </row>
    <row r="549" spans="7:15" s="10" customFormat="1" ht="12.75">
      <c r="G549" s="15"/>
      <c r="J549" s="15"/>
      <c r="L549" s="19"/>
      <c r="N549" s="16"/>
      <c r="O549" s="16"/>
    </row>
    <row r="550" spans="7:15" s="10" customFormat="1" ht="12.75">
      <c r="G550" s="15"/>
      <c r="J550" s="15"/>
      <c r="L550" s="19"/>
      <c r="N550" s="16"/>
      <c r="O550" s="16"/>
    </row>
    <row r="551" spans="7:15" s="10" customFormat="1" ht="12.75">
      <c r="G551" s="15"/>
      <c r="J551" s="15"/>
      <c r="L551" s="19"/>
      <c r="N551" s="16"/>
      <c r="O551" s="16"/>
    </row>
    <row r="552" spans="7:15" s="10" customFormat="1" ht="12.75">
      <c r="G552" s="15"/>
      <c r="J552" s="15"/>
      <c r="L552" s="19"/>
      <c r="N552" s="16"/>
      <c r="O552" s="16"/>
    </row>
    <row r="553" spans="7:15" s="10" customFormat="1" ht="12.75">
      <c r="G553" s="15"/>
      <c r="J553" s="15"/>
      <c r="L553" s="19"/>
      <c r="N553" s="16"/>
      <c r="O553" s="16"/>
    </row>
    <row r="554" spans="7:15" s="10" customFormat="1" ht="12.75">
      <c r="G554" s="15"/>
      <c r="J554" s="15"/>
      <c r="L554" s="19"/>
      <c r="N554" s="16"/>
      <c r="O554" s="16"/>
    </row>
    <row r="555" spans="7:15" s="10" customFormat="1" ht="12.75">
      <c r="G555" s="15"/>
      <c r="J555" s="15"/>
      <c r="L555" s="19"/>
      <c r="N555" s="16"/>
      <c r="O555" s="16"/>
    </row>
    <row r="556" spans="7:15" s="10" customFormat="1" ht="12.75">
      <c r="G556" s="15"/>
      <c r="J556" s="15"/>
      <c r="L556" s="19"/>
      <c r="N556" s="16"/>
      <c r="O556" s="16"/>
    </row>
    <row r="557" spans="7:15" s="10" customFormat="1" ht="12.75">
      <c r="G557" s="15"/>
      <c r="J557" s="15"/>
      <c r="L557" s="19"/>
      <c r="N557" s="16"/>
      <c r="O557" s="16"/>
    </row>
    <row r="558" spans="7:15" s="10" customFormat="1" ht="12.75">
      <c r="G558" s="15"/>
      <c r="J558" s="15"/>
      <c r="L558" s="19"/>
      <c r="N558" s="16"/>
      <c r="O558" s="16"/>
    </row>
    <row r="559" spans="7:15" s="10" customFormat="1" ht="12.75">
      <c r="G559" s="15"/>
      <c r="J559" s="15"/>
      <c r="L559" s="19"/>
      <c r="N559" s="16"/>
      <c r="O559" s="16"/>
    </row>
    <row r="560" spans="7:15" s="10" customFormat="1" ht="12.75">
      <c r="G560" s="15"/>
      <c r="J560" s="15"/>
      <c r="L560" s="19"/>
      <c r="N560" s="16"/>
      <c r="O560" s="16"/>
    </row>
    <row r="561" spans="7:15" s="10" customFormat="1" ht="12.75">
      <c r="G561" s="15"/>
      <c r="J561" s="15"/>
      <c r="L561" s="19"/>
      <c r="N561" s="16"/>
      <c r="O561" s="16"/>
    </row>
    <row r="562" spans="7:15" s="10" customFormat="1" ht="12.75">
      <c r="G562" s="15"/>
      <c r="J562" s="15"/>
      <c r="L562" s="19"/>
      <c r="N562" s="16"/>
      <c r="O562" s="16"/>
    </row>
    <row r="563" spans="7:15" s="10" customFormat="1" ht="12.75">
      <c r="G563" s="15"/>
      <c r="J563" s="15"/>
      <c r="L563" s="19"/>
      <c r="N563" s="16"/>
      <c r="O563" s="16"/>
    </row>
    <row r="564" spans="7:15" s="10" customFormat="1" ht="12.75">
      <c r="G564" s="15"/>
      <c r="J564" s="15"/>
      <c r="L564" s="19"/>
      <c r="N564" s="16"/>
      <c r="O564" s="16"/>
    </row>
    <row r="565" spans="7:15" s="10" customFormat="1" ht="12.75">
      <c r="G565" s="15"/>
      <c r="J565" s="15"/>
      <c r="L565" s="19"/>
      <c r="N565" s="16"/>
      <c r="O565" s="16"/>
    </row>
    <row r="566" spans="7:15" s="10" customFormat="1" ht="12.75">
      <c r="G566" s="15"/>
      <c r="J566" s="15"/>
      <c r="L566" s="19"/>
      <c r="N566" s="16"/>
      <c r="O566" s="16"/>
    </row>
    <row r="567" spans="7:15" s="10" customFormat="1" ht="12.75">
      <c r="G567" s="15"/>
      <c r="J567" s="15"/>
      <c r="L567" s="19"/>
      <c r="N567" s="16"/>
      <c r="O567" s="16"/>
    </row>
    <row r="568" spans="7:15" s="10" customFormat="1" ht="12.75">
      <c r="G568" s="15"/>
      <c r="J568" s="15"/>
      <c r="L568" s="19"/>
      <c r="N568" s="16"/>
      <c r="O568" s="16"/>
    </row>
    <row r="569" spans="7:15" s="10" customFormat="1" ht="12.75">
      <c r="G569" s="15"/>
      <c r="J569" s="15"/>
      <c r="L569" s="19"/>
      <c r="N569" s="16"/>
      <c r="O569" s="16"/>
    </row>
    <row r="570" spans="7:15" s="10" customFormat="1" ht="12.75">
      <c r="G570" s="15"/>
      <c r="J570" s="15"/>
      <c r="L570" s="19"/>
      <c r="N570" s="16"/>
      <c r="O570" s="16"/>
    </row>
    <row r="571" spans="7:15" s="10" customFormat="1" ht="12.75">
      <c r="G571" s="15"/>
      <c r="J571" s="15"/>
      <c r="L571" s="19"/>
      <c r="N571" s="16"/>
      <c r="O571" s="16"/>
    </row>
    <row r="572" spans="7:15" s="10" customFormat="1" ht="12.75">
      <c r="G572" s="15"/>
      <c r="J572" s="15"/>
      <c r="L572" s="19"/>
      <c r="N572" s="16"/>
      <c r="O572" s="16"/>
    </row>
    <row r="573" spans="7:15" s="10" customFormat="1" ht="12.75">
      <c r="G573" s="15"/>
      <c r="J573" s="15"/>
      <c r="L573" s="19"/>
      <c r="N573" s="16"/>
      <c r="O573" s="16"/>
    </row>
    <row r="574" spans="7:15" s="10" customFormat="1" ht="12.75">
      <c r="G574" s="15"/>
      <c r="J574" s="15"/>
      <c r="L574" s="19"/>
      <c r="N574" s="16"/>
      <c r="O574" s="16"/>
    </row>
    <row r="575" spans="7:15" s="10" customFormat="1" ht="12.75">
      <c r="G575" s="15"/>
      <c r="J575" s="15"/>
      <c r="L575" s="19"/>
      <c r="N575" s="16"/>
      <c r="O575" s="16"/>
    </row>
    <row r="576" spans="7:15" s="10" customFormat="1" ht="12.75">
      <c r="G576" s="15"/>
      <c r="J576" s="15"/>
      <c r="L576" s="19"/>
      <c r="N576" s="16"/>
      <c r="O576" s="16"/>
    </row>
    <row r="577" spans="7:15" s="10" customFormat="1" ht="12.75">
      <c r="G577" s="15"/>
      <c r="J577" s="15"/>
      <c r="L577" s="19"/>
      <c r="N577" s="16"/>
      <c r="O577" s="16"/>
    </row>
    <row r="578" spans="7:15" s="10" customFormat="1" ht="12.75">
      <c r="G578" s="15"/>
      <c r="J578" s="15"/>
      <c r="L578" s="19"/>
      <c r="N578" s="16"/>
      <c r="O578" s="16"/>
    </row>
    <row r="579" spans="7:15" s="10" customFormat="1" ht="12.75">
      <c r="G579" s="15"/>
      <c r="J579" s="15"/>
      <c r="L579" s="19"/>
      <c r="N579" s="16"/>
      <c r="O579" s="16"/>
    </row>
    <row r="580" spans="7:15" s="10" customFormat="1" ht="12.75">
      <c r="G580" s="15"/>
      <c r="J580" s="15"/>
      <c r="L580" s="19"/>
      <c r="N580" s="16"/>
      <c r="O580" s="16"/>
    </row>
    <row r="581" spans="7:15" s="10" customFormat="1" ht="12.75">
      <c r="G581" s="15"/>
      <c r="J581" s="15"/>
      <c r="L581" s="19"/>
      <c r="N581" s="16"/>
      <c r="O581" s="16"/>
    </row>
    <row r="582" spans="7:15" s="10" customFormat="1" ht="12.75">
      <c r="G582" s="15"/>
      <c r="J582" s="15"/>
      <c r="L582" s="19"/>
      <c r="N582" s="16"/>
      <c r="O582" s="16"/>
    </row>
    <row r="583" spans="7:15" s="10" customFormat="1" ht="12.75">
      <c r="G583" s="15"/>
      <c r="J583" s="15"/>
      <c r="L583" s="19"/>
      <c r="N583" s="16"/>
      <c r="O583" s="16"/>
    </row>
    <row r="584" spans="7:15" s="10" customFormat="1" ht="12.75">
      <c r="G584" s="15"/>
      <c r="J584" s="15"/>
      <c r="L584" s="19"/>
      <c r="N584" s="16"/>
      <c r="O584" s="16"/>
    </row>
    <row r="585" spans="7:15" s="10" customFormat="1" ht="12.75">
      <c r="G585" s="15"/>
      <c r="J585" s="15"/>
      <c r="L585" s="19"/>
      <c r="N585" s="16"/>
      <c r="O585" s="16"/>
    </row>
    <row r="586" spans="7:15" s="10" customFormat="1" ht="12.75">
      <c r="G586" s="15"/>
      <c r="J586" s="15"/>
      <c r="L586" s="19"/>
      <c r="N586" s="16"/>
      <c r="O586" s="16"/>
    </row>
    <row r="587" spans="7:15" s="10" customFormat="1" ht="12.75">
      <c r="G587" s="15"/>
      <c r="J587" s="15"/>
      <c r="L587" s="19"/>
      <c r="N587" s="16"/>
      <c r="O587" s="16"/>
    </row>
    <row r="588" spans="7:15" s="10" customFormat="1" ht="12.75">
      <c r="G588" s="15"/>
      <c r="J588" s="15"/>
      <c r="L588" s="19"/>
      <c r="N588" s="16"/>
      <c r="O588" s="16"/>
    </row>
    <row r="589" spans="7:15" s="10" customFormat="1" ht="12.75">
      <c r="G589" s="15"/>
      <c r="J589" s="15"/>
      <c r="L589" s="19"/>
      <c r="N589" s="16"/>
      <c r="O589" s="16"/>
    </row>
    <row r="590" spans="7:15" s="10" customFormat="1" ht="12.75">
      <c r="G590" s="15"/>
      <c r="J590" s="15"/>
      <c r="L590" s="19"/>
      <c r="N590" s="16"/>
      <c r="O590" s="16"/>
    </row>
    <row r="591" spans="7:15" s="10" customFormat="1" ht="12.75">
      <c r="G591" s="15"/>
      <c r="J591" s="15"/>
      <c r="L591" s="19"/>
      <c r="N591" s="16"/>
      <c r="O591" s="16"/>
    </row>
    <row r="592" spans="7:15" s="10" customFormat="1" ht="12.75">
      <c r="G592" s="15"/>
      <c r="J592" s="15"/>
      <c r="L592" s="19"/>
      <c r="N592" s="16"/>
      <c r="O592" s="16"/>
    </row>
    <row r="593" spans="7:15" s="10" customFormat="1" ht="12.75">
      <c r="G593" s="15"/>
      <c r="J593" s="15"/>
      <c r="L593" s="19"/>
      <c r="N593" s="16"/>
      <c r="O593" s="16"/>
    </row>
    <row r="594" spans="7:15" s="10" customFormat="1" ht="12.75">
      <c r="G594" s="15"/>
      <c r="J594" s="15"/>
      <c r="L594" s="19"/>
      <c r="N594" s="16"/>
      <c r="O594" s="16"/>
    </row>
    <row r="595" spans="7:15" s="10" customFormat="1" ht="12.75">
      <c r="G595" s="15"/>
      <c r="J595" s="15"/>
      <c r="L595" s="19"/>
      <c r="N595" s="16"/>
      <c r="O595" s="16"/>
    </row>
    <row r="596" spans="7:15" s="10" customFormat="1" ht="12.75">
      <c r="G596" s="15"/>
      <c r="J596" s="15"/>
      <c r="L596" s="19"/>
      <c r="N596" s="16"/>
      <c r="O596" s="16"/>
    </row>
    <row r="597" spans="7:15" s="10" customFormat="1" ht="12.75">
      <c r="G597" s="15"/>
      <c r="J597" s="15"/>
      <c r="L597" s="19"/>
      <c r="N597" s="16"/>
      <c r="O597" s="16"/>
    </row>
    <row r="598" spans="7:15" s="10" customFormat="1" ht="12.75">
      <c r="G598" s="15"/>
      <c r="J598" s="15"/>
      <c r="L598" s="19"/>
      <c r="N598" s="16"/>
      <c r="O598" s="16"/>
    </row>
    <row r="599" spans="7:15" s="10" customFormat="1" ht="12.75">
      <c r="G599" s="15"/>
      <c r="J599" s="15"/>
      <c r="L599" s="19"/>
      <c r="N599" s="16"/>
      <c r="O599" s="16"/>
    </row>
    <row r="600" spans="7:15" s="10" customFormat="1" ht="12.75">
      <c r="G600" s="15"/>
      <c r="J600" s="15"/>
      <c r="L600" s="19"/>
      <c r="N600" s="16"/>
      <c r="O600" s="16"/>
    </row>
  </sheetData>
  <sheetProtection/>
  <dataValidations count="9">
    <dataValidation type="list" allowBlank="1" sqref="F110 F114 G111:G65536 G1:G109">
      <formula1>"(i)"</formula1>
    </dataValidation>
    <dataValidation type="list" allowBlank="1" sqref="I111:I65536 I2:I109">
      <formula1>"I,II,III,IV,V,VI,VII,VIII,IX,X,XI,XII,RM,XIV,XV"</formula1>
    </dataValidation>
    <dataValidation allowBlank="1" sqref="J110"/>
    <dataValidation type="list" allowBlank="1" sqref="L110">
      <formula1>"Asimilado a grado"</formula1>
    </dataValidation>
    <dataValidation type="list" allowBlank="1" sqref="I110">
      <formula1>" 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M2:M65536">
      <formula1>"-"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A2:A65536">
      <formula1>"Planta,Contrata"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Sifim</cp:lastModifiedBy>
  <cp:lastPrinted>2012-07-06T20:26:32Z</cp:lastPrinted>
  <dcterms:created xsi:type="dcterms:W3CDTF">2010-05-25T16:37:16Z</dcterms:created>
  <dcterms:modified xsi:type="dcterms:W3CDTF">2016-11-11T15:19:54Z</dcterms:modified>
  <cp:category/>
  <cp:version/>
  <cp:contentType/>
  <cp:contentStatus/>
</cp:coreProperties>
</file>