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9440" windowHeight="4530" activeTab="0"/>
  </bookViews>
  <sheets>
    <sheet name="Enero2016" sheetId="1" r:id="rId1"/>
  </sheets>
  <definedNames>
    <definedName name="_xlnm.Print_Area" localSheetId="0">'Enero2016'!#REF!</definedName>
  </definedNames>
  <calcPr fullCalcOnLoad="1"/>
</workbook>
</file>

<file path=xl/sharedStrings.xml><?xml version="1.0" encoding="utf-8"?>
<sst xmlns="http://schemas.openxmlformats.org/spreadsheetml/2006/main" count="1459" uniqueCount="387">
  <si>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</si>
  <si>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</si>
  <si>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</si>
  <si>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</si>
  <si>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</si>
  <si>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</si>
  <si>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</si>
  <si>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</si>
  <si>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</si>
  <si>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</si>
  <si>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</si>
  <si>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</si>
  <si>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</si>
  <si>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</si>
  <si>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</si>
  <si>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</si>
  <si>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</si>
  <si>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</si>
  <si>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</si>
  <si>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</si>
  <si>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</si>
  <si>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</si>
  <si>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</si>
  <si>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</si>
  <si>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</si>
  <si>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</si>
  <si>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</si>
  <si>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</si>
  <si>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</si>
  <si>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</si>
  <si>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</si>
  <si>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</si>
  <si>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</si>
  <si>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</si>
  <si>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</si>
  <si>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</si>
  <si>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</si>
  <si>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</si>
  <si>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</si>
  <si>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</si>
  <si>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</si>
  <si>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</si>
  <si>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</si>
  <si>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</si>
  <si>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</si>
  <si>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</si>
  <si>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</si>
  <si>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</si>
  <si>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</si>
  <si>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</si>
  <si>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</si>
  <si>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</si>
  <si>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</si>
  <si>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</si>
  <si>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</si>
  <si>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</si>
  <si>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</si>
  <si>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</si>
  <si>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</si>
  <si>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</si>
  <si>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</si>
  <si>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</si>
  <si>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</si>
  <si>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</si>
  <si>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</si>
  <si>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</si>
  <si>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</si>
  <si>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</si>
  <si>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</si>
  <si>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</si>
  <si>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</si>
  <si>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</si>
  <si>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</si>
  <si>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</si>
  <si>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</si>
  <si>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</si>
  <si>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</si>
  <si>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</si>
  <si>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</si>
  <si>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</si>
  <si>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</si>
  <si>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</si>
  <si>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</si>
  <si>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</si>
  <si>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</si>
  <si>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</si>
  <si>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</si>
  <si>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</si>
  <si>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</si>
  <si>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</si>
  <si>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</si>
  <si>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</si>
  <si>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</si>
  <si>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</si>
  <si>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</si>
  <si>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</si>
  <si>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</si>
  <si>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</si>
  <si>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</si>
  <si>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</si>
  <si>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</si>
  <si>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</si>
  <si>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</si>
  <si>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</si>
  <si>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</si>
  <si>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</si>
  <si>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</si>
  <si>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</si>
  <si>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</si>
  <si>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</si>
  <si>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</si>
  <si>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</si>
  <si>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</si>
  <si>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</si>
  <si>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</si>
  <si>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</si>
  <si>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</si>
  <si>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</si>
  <si>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</si>
  <si>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</si>
  <si>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</si>
  <si>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</si>
  <si>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</si>
  <si>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</si>
  <si>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</si>
  <si>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</si>
  <si>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</si>
  <si>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</si>
  <si>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</si>
  <si>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</si>
  <si>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</si>
  <si>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</si>
  <si>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</si>
  <si>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</si>
  <si>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</si>
  <si>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</si>
  <si>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</si>
  <si>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</si>
  <si>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</si>
  <si>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</si>
  <si>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</si>
  <si>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</si>
  <si>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</si>
  <si>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</si>
  <si>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</si>
  <si>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</si>
  <si>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</si>
  <si>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</si>
  <si>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</si>
  <si>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</si>
  <si>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</si>
  <si>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</si>
  <si>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</si>
  <si>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</si>
  <si>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</si>
  <si>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</si>
  <si>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</si>
  <si>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</si>
  <si>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</si>
  <si>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</si>
  <si>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</si>
  <si>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</si>
  <si>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</si>
  <si>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</si>
  <si>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</si>
  <si>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</si>
  <si>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</si>
  <si>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</si>
  <si>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</si>
  <si>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</si>
  <si>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</si>
  <si>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</si>
  <si>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</si>
  <si>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</si>
  <si>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</si>
  <si>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</si>
  <si>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</si>
  <si>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</si>
  <si>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</si>
  <si>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</si>
  <si>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</si>
  <si>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</si>
  <si>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</si>
  <si>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</si>
  <si>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</si>
  <si>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</si>
  <si>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</si>
  <si>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</si>
  <si>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</si>
  <si>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</si>
  <si>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</si>
  <si>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</si>
  <si>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</si>
  <si>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</si>
  <si>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</si>
  <si>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</si>
  <si>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</si>
  <si>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</si>
  <si>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</si>
  <si>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</si>
  <si>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</si>
  <si>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</si>
  <si>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</si>
  <si>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</si>
  <si>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</si>
  <si>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</si>
  <si>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</si>
  <si>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</si>
  <si>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</si>
  <si>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</si>
  <si>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</si>
  <si>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</si>
  <si>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</si>
  <si>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</si>
  <si>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</si>
  <si>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</si>
  <si>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</si>
  <si>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</si>
  <si>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</si>
  <si>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</si>
  <si>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</si>
  <si>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</si>
  <si>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</si>
  <si>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</si>
  <si>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</si>
  <si>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</si>
  <si>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</si>
  <si>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</si>
  <si>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</si>
  <si>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</si>
  <si>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</si>
  <si>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</si>
  <si>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</si>
  <si>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</si>
  <si>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</si>
  <si>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</si>
  <si>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</si>
  <si>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</si>
  <si>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</si>
  <si>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</si>
  <si>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</si>
  <si>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</si>
  <si>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</si>
  <si>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</si>
  <si>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</si>
  <si>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</si>
  <si>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</si>
  <si>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</si>
  <si>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</si>
  <si>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</si>
  <si>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</si>
  <si>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</si>
  <si>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</si>
  <si>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</si>
  <si>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</si>
  <si>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</si>
  <si>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</si>
  <si>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</si>
  <si>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</si>
  <si>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</si>
  <si>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</si>
  <si>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</si>
  <si>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</si>
  <si>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</si>
  <si>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</si>
  <si>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</si>
  <si>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</si>
  <si>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</si>
  <si>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</si>
  <si>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</si>
  <si>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</si>
  <si>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</si>
  <si>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</si>
  <si>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</si>
  <si>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</si>
  <si>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</si>
  <si>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</si>
  <si>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</si>
  <si>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</si>
  <si>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</si>
  <si>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</si>
  <si>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</si>
  <si>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</si>
  <si>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</si>
  <si>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</si>
  <si>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</si>
  <si>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</si>
  <si>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</si>
  <si>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</si>
  <si>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</si>
  <si>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</si>
  <si>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</si>
  <si>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</si>
  <si>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</si>
  <si>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</si>
  <si>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</si>
  <si>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</si>
  <si>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</si>
  <si>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</si>
  <si>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</si>
  <si>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</si>
  <si>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</si>
  <si>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</si>
  <si>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</si>
  <si>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</si>
  <si>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</si>
  <si>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</si>
  <si>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</si>
  <si>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</si>
  <si>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</si>
  <si>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</si>
  <si>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</si>
  <si>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</si>
  <si>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</si>
  <si>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</si>
  <si>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</si>
  <si>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</si>
  <si>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</si>
  <si>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</si>
  <si>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</si>
  <si>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</si>
  <si>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</si>
  <si>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</si>
  <si>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</si>
  <si>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</si>
  <si>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</si>
  <si>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</si>
  <si>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</si>
  <si>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</si>
  <si>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</si>
  <si>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</si>
  <si>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</si>
  <si>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</si>
  <si>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</si>
  <si>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</si>
  <si>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</si>
  <si>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</si>
  <si>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</si>
  <si>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</si>
  <si>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</si>
  <si>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</si>
  <si>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</si>
  <si>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</si>
  <si>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</si>
  <si>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</si>
  <si>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</si>
  <si>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</si>
  <si>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</si>
  <si>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</si>
  <si>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</si>
  <si>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</si>
  <si>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</si>
  <si>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</si>
  <si>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</si>
  <si>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</si>
  <si>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</si>
  <si>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</si>
  <si>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</si>
  <si>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</si>
  <si>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</si>
  <si>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</si>
  <si>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</si>
  <si>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</si>
  <si>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</si>
  <si>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</si>
  <si>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</si>
  <si>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</si>
  <si>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</si>
  <si>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</si>
  <si>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</si>
  <si>
    <t>NAVARRETE</t>
  </si>
  <si>
    <t>FICA</t>
  </si>
  <si>
    <t>JANETH ALEJANDRA</t>
  </si>
  <si>
    <t>JIMENEZ</t>
  </si>
  <si>
    <t>GODOY</t>
  </si>
  <si>
    <t>JONATHAN ANDRES</t>
  </si>
  <si>
    <t>PROFESOR DE INGLES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</si>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</sst>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81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81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81" fontId="42" fillId="0" borderId="0" xfId="0" applyNumberFormat="1" applyFont="1" applyBorder="1" applyAlignment="1">
      <alignment/>
    </xf>
    <xf numFmtId="0" fontId="43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2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4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3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4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3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4" fillId="35" borderId="11" xfId="53" applyFont="1" applyFill="1" applyBorder="1" applyAlignment="1">
      <alignment vertical="center" wrapText="1"/>
      <protection/>
    </xf>
    <xf numFmtId="3" fontId="45" fillId="33" borderId="11" xfId="0" applyNumberFormat="1" applyFont="1" applyFill="1" applyBorder="1" applyAlignment="1">
      <alignment horizontal="center" vertical="center" wrapText="1"/>
    </xf>
    <xf numFmtId="3" fontId="4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 wrapText="1"/>
      <protection/>
    </xf>
    <xf numFmtId="0" fontId="44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1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8"/>
  <sheetViews>
    <sheetView tabSelected="1" zoomScale="85" zoomScaleNormal="85" zoomScalePageLayoutView="0" workbookViewId="0" topLeftCell="A96">
      <selection activeCell="C115" sqref="C115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36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37">
        <f>1273327+305073</f>
        <v>1578400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37">
        <f>935414+272298</f>
        <v>1207712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313</v>
      </c>
      <c r="D4" s="6" t="s">
        <v>257</v>
      </c>
      <c r="E4" s="6" t="s">
        <v>314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37">
        <v>1213762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37">
        <f>1208022+227828</f>
        <v>1435850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37">
        <v>1720835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3" t="s">
        <v>18</v>
      </c>
      <c r="I7" s="6" t="s">
        <v>104</v>
      </c>
      <c r="J7" s="18" t="s">
        <v>17</v>
      </c>
      <c r="K7" s="6" t="s">
        <v>105</v>
      </c>
      <c r="L7" s="37">
        <v>1120774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37">
        <v>1794467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37">
        <v>1299338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37">
        <v>1003779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37">
        <v>1326653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37">
        <v>1087893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37">
        <f>847929+317973</f>
        <v>1165902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37">
        <f>860885+361887</f>
        <v>1222772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37">
        <v>1568314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208</v>
      </c>
      <c r="D16" s="6" t="s">
        <v>209</v>
      </c>
      <c r="E16" s="6" t="s">
        <v>210</v>
      </c>
      <c r="F16" s="7" t="s">
        <v>17</v>
      </c>
      <c r="G16" s="6" t="s">
        <v>211</v>
      </c>
      <c r="H16" s="23" t="s">
        <v>18</v>
      </c>
      <c r="I16" s="6" t="s">
        <v>104</v>
      </c>
      <c r="J16" s="18" t="s">
        <v>17</v>
      </c>
      <c r="K16" s="6" t="s">
        <v>105</v>
      </c>
      <c r="L16" s="37">
        <v>1044971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220</v>
      </c>
      <c r="D17" s="6" t="s">
        <v>221</v>
      </c>
      <c r="E17" s="6" t="s">
        <v>222</v>
      </c>
      <c r="F17" s="7" t="s">
        <v>17</v>
      </c>
      <c r="G17" s="6" t="s">
        <v>223</v>
      </c>
      <c r="H17" s="23" t="s">
        <v>18</v>
      </c>
      <c r="I17" s="6" t="s">
        <v>104</v>
      </c>
      <c r="J17" s="18" t="s">
        <v>17</v>
      </c>
      <c r="K17" s="6" t="s">
        <v>105</v>
      </c>
      <c r="L17" s="37">
        <f>676566+172267</f>
        <v>848833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177</v>
      </c>
      <c r="H18" s="17" t="s">
        <v>18</v>
      </c>
      <c r="I18" s="6" t="s">
        <v>104</v>
      </c>
      <c r="J18" s="18" t="s">
        <v>17</v>
      </c>
      <c r="K18" s="6" t="s">
        <v>105</v>
      </c>
      <c r="L18" s="37">
        <v>1190996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37">
        <f>1182630+169869</f>
        <v>1352499</v>
      </c>
      <c r="M19" s="7" t="s">
        <v>17</v>
      </c>
      <c r="N19" s="8">
        <v>26841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178</v>
      </c>
      <c r="F20" s="7" t="s">
        <v>17</v>
      </c>
      <c r="G20" s="6" t="s">
        <v>168</v>
      </c>
      <c r="H20" s="17" t="s">
        <v>18</v>
      </c>
      <c r="I20" s="6" t="s">
        <v>104</v>
      </c>
      <c r="J20" s="18" t="s">
        <v>17</v>
      </c>
      <c r="K20" s="6" t="s">
        <v>105</v>
      </c>
      <c r="L20" s="37">
        <f>1456668+100225</f>
        <v>1556893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168</v>
      </c>
      <c r="H21" s="17" t="s">
        <v>18</v>
      </c>
      <c r="I21" s="6" t="s">
        <v>104</v>
      </c>
      <c r="J21" s="18" t="s">
        <v>17</v>
      </c>
      <c r="K21" s="6" t="s">
        <v>105</v>
      </c>
      <c r="L21" s="37">
        <f>1187730+275199</f>
        <v>1462929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179</v>
      </c>
      <c r="H22" s="17" t="s">
        <v>18</v>
      </c>
      <c r="I22" s="6" t="s">
        <v>104</v>
      </c>
      <c r="J22" s="18" t="s">
        <v>17</v>
      </c>
      <c r="K22" s="6" t="s">
        <v>105</v>
      </c>
      <c r="L22" s="37">
        <f>582813+46195</f>
        <v>629008</v>
      </c>
      <c r="M22" s="7" t="s">
        <v>17</v>
      </c>
      <c r="N22" s="8">
        <v>39874</v>
      </c>
      <c r="O22" s="9">
        <v>73050</v>
      </c>
      <c r="P22" s="6" t="s">
        <v>163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8" t="s">
        <v>71</v>
      </c>
      <c r="E23" s="6" t="s">
        <v>72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37">
        <f>1555189+34704</f>
        <v>1589893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164</v>
      </c>
      <c r="D24" s="38" t="s">
        <v>165</v>
      </c>
      <c r="E24" s="6" t="s">
        <v>166</v>
      </c>
      <c r="F24" s="7" t="s">
        <v>17</v>
      </c>
      <c r="G24" s="6" t="s">
        <v>180</v>
      </c>
      <c r="H24" s="17" t="s">
        <v>167</v>
      </c>
      <c r="I24" s="6" t="s">
        <v>104</v>
      </c>
      <c r="J24" s="18" t="s">
        <v>17</v>
      </c>
      <c r="K24" s="6" t="s">
        <v>105</v>
      </c>
      <c r="L24" s="37">
        <v>1904241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8" t="s">
        <v>74</v>
      </c>
      <c r="E25" s="6" t="s">
        <v>75</v>
      </c>
      <c r="F25" s="7" t="s">
        <v>17</v>
      </c>
      <c r="G25" s="6" t="s">
        <v>169</v>
      </c>
      <c r="H25" s="17" t="s">
        <v>18</v>
      </c>
      <c r="I25" s="6" t="s">
        <v>104</v>
      </c>
      <c r="J25" s="18" t="s">
        <v>17</v>
      </c>
      <c r="K25" s="6" t="s">
        <v>105</v>
      </c>
      <c r="L25" s="37">
        <v>1518843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9" t="s">
        <v>52</v>
      </c>
      <c r="D26" s="38" t="s">
        <v>234</v>
      </c>
      <c r="E26" s="6" t="s">
        <v>235</v>
      </c>
      <c r="F26" s="7" t="s">
        <v>17</v>
      </c>
      <c r="G26" s="6" t="s">
        <v>236</v>
      </c>
      <c r="H26" s="23" t="s">
        <v>18</v>
      </c>
      <c r="I26" s="6" t="s">
        <v>104</v>
      </c>
      <c r="J26" s="18" t="s">
        <v>17</v>
      </c>
      <c r="K26" s="6" t="s">
        <v>105</v>
      </c>
      <c r="L26" s="37">
        <v>1027049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9" t="s">
        <v>237</v>
      </c>
      <c r="D27" s="6" t="s">
        <v>238</v>
      </c>
      <c r="E27" s="6" t="s">
        <v>239</v>
      </c>
      <c r="F27" s="7" t="s">
        <v>17</v>
      </c>
      <c r="G27" s="6" t="s">
        <v>240</v>
      </c>
      <c r="H27" s="23" t="s">
        <v>18</v>
      </c>
      <c r="I27" s="6" t="s">
        <v>104</v>
      </c>
      <c r="J27" s="18" t="s">
        <v>17</v>
      </c>
      <c r="K27" s="6" t="s">
        <v>105</v>
      </c>
      <c r="L27" s="37">
        <f>1120846+124455</f>
        <v>1245301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40" t="s">
        <v>78</v>
      </c>
      <c r="D28" s="38" t="s">
        <v>79</v>
      </c>
      <c r="E28" s="6" t="s">
        <v>80</v>
      </c>
      <c r="F28" s="7" t="s">
        <v>17</v>
      </c>
      <c r="G28" s="6" t="s">
        <v>181</v>
      </c>
      <c r="H28" s="17" t="s">
        <v>18</v>
      </c>
      <c r="I28" s="6" t="s">
        <v>104</v>
      </c>
      <c r="J28" s="18" t="s">
        <v>17</v>
      </c>
      <c r="K28" s="6" t="s">
        <v>105</v>
      </c>
      <c r="L28" s="37">
        <f>912858+275814</f>
        <v>1188672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40" t="s">
        <v>81</v>
      </c>
      <c r="D29" s="38" t="s">
        <v>82</v>
      </c>
      <c r="E29" s="6" t="s">
        <v>83</v>
      </c>
      <c r="F29" s="7" t="s">
        <v>17</v>
      </c>
      <c r="G29" s="6" t="s">
        <v>170</v>
      </c>
      <c r="H29" s="17" t="s">
        <v>18</v>
      </c>
      <c r="I29" s="6" t="s">
        <v>104</v>
      </c>
      <c r="J29" s="18" t="s">
        <v>17</v>
      </c>
      <c r="K29" s="6" t="s">
        <v>105</v>
      </c>
      <c r="L29" s="37">
        <f>910953+282297</f>
        <v>1193250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40" t="s">
        <v>56</v>
      </c>
      <c r="D30" s="38" t="s">
        <v>84</v>
      </c>
      <c r="E30" s="6" t="s">
        <v>85</v>
      </c>
      <c r="F30" s="7" t="s">
        <v>17</v>
      </c>
      <c r="G30" s="6" t="s">
        <v>182</v>
      </c>
      <c r="H30" s="17" t="s">
        <v>18</v>
      </c>
      <c r="I30" s="6" t="s">
        <v>104</v>
      </c>
      <c r="J30" s="18" t="s">
        <v>17</v>
      </c>
      <c r="K30" s="6" t="s">
        <v>105</v>
      </c>
      <c r="L30" s="37">
        <v>1542567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40" t="s">
        <v>86</v>
      </c>
      <c r="D31" s="38" t="s">
        <v>78</v>
      </c>
      <c r="E31" s="6" t="s">
        <v>87</v>
      </c>
      <c r="F31" s="7" t="s">
        <v>17</v>
      </c>
      <c r="G31" s="6" t="s">
        <v>168</v>
      </c>
      <c r="H31" s="17" t="s">
        <v>18</v>
      </c>
      <c r="I31" s="6" t="s">
        <v>104</v>
      </c>
      <c r="J31" s="18" t="s">
        <v>17</v>
      </c>
      <c r="K31" s="6" t="s">
        <v>105</v>
      </c>
      <c r="L31" s="37">
        <v>1389054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40" t="s">
        <v>90</v>
      </c>
      <c r="D32" s="38" t="s">
        <v>91</v>
      </c>
      <c r="E32" s="6" t="s">
        <v>92</v>
      </c>
      <c r="F32" s="7" t="s">
        <v>17</v>
      </c>
      <c r="G32" s="6" t="s">
        <v>168</v>
      </c>
      <c r="H32" s="17" t="s">
        <v>18</v>
      </c>
      <c r="I32" s="6" t="s">
        <v>104</v>
      </c>
      <c r="J32" s="18" t="s">
        <v>17</v>
      </c>
      <c r="K32" s="6" t="s">
        <v>105</v>
      </c>
      <c r="L32" s="37">
        <f>1175045+293683</f>
        <v>1468728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40" t="s">
        <v>93</v>
      </c>
      <c r="D33" s="38" t="s">
        <v>94</v>
      </c>
      <c r="E33" s="6" t="s">
        <v>95</v>
      </c>
      <c r="F33" s="7" t="s">
        <v>17</v>
      </c>
      <c r="G33" s="6" t="s">
        <v>183</v>
      </c>
      <c r="H33" s="17" t="s">
        <v>18</v>
      </c>
      <c r="I33" s="6" t="s">
        <v>104</v>
      </c>
      <c r="J33" s="18" t="s">
        <v>17</v>
      </c>
      <c r="K33" s="6" t="s">
        <v>105</v>
      </c>
      <c r="L33" s="37">
        <f>429709+65924</f>
        <v>495633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40" t="s">
        <v>96</v>
      </c>
      <c r="D34" s="38" t="s">
        <v>96</v>
      </c>
      <c r="E34" s="6" t="s">
        <v>97</v>
      </c>
      <c r="F34" s="7" t="s">
        <v>17</v>
      </c>
      <c r="G34" s="6" t="s">
        <v>169</v>
      </c>
      <c r="H34" s="17" t="s">
        <v>19</v>
      </c>
      <c r="I34" s="6" t="s">
        <v>104</v>
      </c>
      <c r="J34" s="18" t="s">
        <v>17</v>
      </c>
      <c r="K34" s="6" t="s">
        <v>105</v>
      </c>
      <c r="L34" s="37">
        <v>1640385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40" t="s">
        <v>98</v>
      </c>
      <c r="D35" s="38" t="s">
        <v>99</v>
      </c>
      <c r="E35" s="6" t="s">
        <v>100</v>
      </c>
      <c r="F35" s="7" t="s">
        <v>17</v>
      </c>
      <c r="G35" s="6" t="s">
        <v>184</v>
      </c>
      <c r="H35" s="17" t="s">
        <v>18</v>
      </c>
      <c r="I35" s="6" t="s">
        <v>104</v>
      </c>
      <c r="J35" s="18" t="s">
        <v>17</v>
      </c>
      <c r="K35" s="6" t="s">
        <v>105</v>
      </c>
      <c r="L35" s="37">
        <v>772638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40" t="s">
        <v>101</v>
      </c>
      <c r="D36" s="38" t="s">
        <v>102</v>
      </c>
      <c r="E36" s="6" t="s">
        <v>103</v>
      </c>
      <c r="F36" s="7" t="s">
        <v>17</v>
      </c>
      <c r="G36" s="6" t="s">
        <v>185</v>
      </c>
      <c r="H36" s="17" t="s">
        <v>18</v>
      </c>
      <c r="I36" s="6" t="s">
        <v>104</v>
      </c>
      <c r="J36" s="18" t="s">
        <v>17</v>
      </c>
      <c r="K36" s="6" t="s">
        <v>105</v>
      </c>
      <c r="L36" s="37">
        <v>1338151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40" t="s">
        <v>108</v>
      </c>
      <c r="D37" s="38" t="s">
        <v>109</v>
      </c>
      <c r="E37" s="6" t="s">
        <v>110</v>
      </c>
      <c r="F37" s="7" t="s">
        <v>17</v>
      </c>
      <c r="G37" s="6" t="s">
        <v>177</v>
      </c>
      <c r="H37" s="17" t="s">
        <v>18</v>
      </c>
      <c r="I37" s="6" t="s">
        <v>104</v>
      </c>
      <c r="J37" s="18" t="s">
        <v>17</v>
      </c>
      <c r="K37" s="6" t="s">
        <v>105</v>
      </c>
      <c r="L37" s="37">
        <v>1228155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40" t="s">
        <v>111</v>
      </c>
      <c r="D38" s="38" t="s">
        <v>52</v>
      </c>
      <c r="E38" s="6" t="s">
        <v>331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37">
        <v>1743342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40" t="s">
        <v>111</v>
      </c>
      <c r="D39" s="6" t="s">
        <v>112</v>
      </c>
      <c r="E39" s="6" t="s">
        <v>113</v>
      </c>
      <c r="F39" s="7" t="s">
        <v>17</v>
      </c>
      <c r="G39" s="6" t="s">
        <v>169</v>
      </c>
      <c r="H39" s="17" t="s">
        <v>20</v>
      </c>
      <c r="I39" s="6" t="s">
        <v>104</v>
      </c>
      <c r="J39" s="18" t="s">
        <v>17</v>
      </c>
      <c r="K39" s="6" t="s">
        <v>105</v>
      </c>
      <c r="L39" s="37">
        <v>1444372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40" t="s">
        <v>114</v>
      </c>
      <c r="D40" s="6" t="s">
        <v>115</v>
      </c>
      <c r="E40" s="6" t="s">
        <v>116</v>
      </c>
      <c r="F40" s="7" t="s">
        <v>17</v>
      </c>
      <c r="G40" s="6" t="s">
        <v>186</v>
      </c>
      <c r="H40" s="17" t="s">
        <v>19</v>
      </c>
      <c r="I40" s="6" t="s">
        <v>104</v>
      </c>
      <c r="J40" s="18" t="s">
        <v>17</v>
      </c>
      <c r="K40" s="6" t="s">
        <v>105</v>
      </c>
      <c r="L40" s="37">
        <v>1874016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40" t="s">
        <v>117</v>
      </c>
      <c r="D41" s="6" t="s">
        <v>118</v>
      </c>
      <c r="E41" s="6" t="s">
        <v>119</v>
      </c>
      <c r="F41" s="7" t="s">
        <v>17</v>
      </c>
      <c r="G41" s="6" t="s">
        <v>168</v>
      </c>
      <c r="H41" s="17" t="s">
        <v>18</v>
      </c>
      <c r="I41" s="6" t="s">
        <v>104</v>
      </c>
      <c r="J41" s="18" t="s">
        <v>17</v>
      </c>
      <c r="K41" s="6" t="s">
        <v>105</v>
      </c>
      <c r="L41" s="37">
        <v>1131650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40" t="s">
        <v>120</v>
      </c>
      <c r="D42" s="6" t="s">
        <v>89</v>
      </c>
      <c r="E42" s="6" t="s">
        <v>121</v>
      </c>
      <c r="F42" s="7" t="s">
        <v>17</v>
      </c>
      <c r="G42" s="6" t="s">
        <v>174</v>
      </c>
      <c r="H42" s="17" t="s">
        <v>18</v>
      </c>
      <c r="I42" s="6" t="s">
        <v>104</v>
      </c>
      <c r="J42" s="18" t="s">
        <v>17</v>
      </c>
      <c r="K42" s="6" t="s">
        <v>105</v>
      </c>
      <c r="L42" s="37">
        <f>1074433+202074</f>
        <v>1276507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40" t="s">
        <v>102</v>
      </c>
      <c r="D43" s="6" t="s">
        <v>122</v>
      </c>
      <c r="E43" s="6" t="s">
        <v>123</v>
      </c>
      <c r="F43" s="7" t="s">
        <v>17</v>
      </c>
      <c r="G43" s="6" t="s">
        <v>169</v>
      </c>
      <c r="H43" s="17" t="s">
        <v>18</v>
      </c>
      <c r="I43" s="6" t="s">
        <v>104</v>
      </c>
      <c r="J43" s="18" t="s">
        <v>17</v>
      </c>
      <c r="K43" s="6" t="s">
        <v>105</v>
      </c>
      <c r="L43" s="37">
        <f>1287812+194045</f>
        <v>1481857</v>
      </c>
      <c r="M43" s="7" t="s">
        <v>17</v>
      </c>
      <c r="N43" s="8">
        <v>29830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40" t="s">
        <v>102</v>
      </c>
      <c r="D44" s="6" t="s">
        <v>124</v>
      </c>
      <c r="E44" s="6" t="s">
        <v>125</v>
      </c>
      <c r="F44" s="7" t="s">
        <v>17</v>
      </c>
      <c r="G44" s="6" t="s">
        <v>187</v>
      </c>
      <c r="H44" s="17" t="s">
        <v>18</v>
      </c>
      <c r="I44" s="6" t="s">
        <v>104</v>
      </c>
      <c r="J44" s="18" t="s">
        <v>17</v>
      </c>
      <c r="K44" s="6" t="s">
        <v>105</v>
      </c>
      <c r="L44" s="37">
        <v>1278909</v>
      </c>
      <c r="M44" s="7" t="s">
        <v>17</v>
      </c>
      <c r="N44" s="8">
        <v>34982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40" t="s">
        <v>126</v>
      </c>
      <c r="D45" s="6" t="s">
        <v>54</v>
      </c>
      <c r="E45" s="6" t="s">
        <v>127</v>
      </c>
      <c r="F45" s="7" t="s">
        <v>17</v>
      </c>
      <c r="G45" s="6" t="s">
        <v>170</v>
      </c>
      <c r="H45" s="17" t="s">
        <v>18</v>
      </c>
      <c r="I45" s="6" t="s">
        <v>104</v>
      </c>
      <c r="J45" s="18" t="s">
        <v>17</v>
      </c>
      <c r="K45" s="6" t="s">
        <v>105</v>
      </c>
      <c r="L45" s="37">
        <v>1079509</v>
      </c>
      <c r="M45" s="7" t="s">
        <v>17</v>
      </c>
      <c r="N45" s="8">
        <v>39174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40" t="s">
        <v>77</v>
      </c>
      <c r="D46" s="6" t="s">
        <v>98</v>
      </c>
      <c r="E46" s="6" t="s">
        <v>128</v>
      </c>
      <c r="F46" s="7" t="s">
        <v>17</v>
      </c>
      <c r="G46" s="6" t="s">
        <v>188</v>
      </c>
      <c r="H46" s="17" t="s">
        <v>20</v>
      </c>
      <c r="I46" s="6" t="s">
        <v>104</v>
      </c>
      <c r="J46" s="18" t="s">
        <v>17</v>
      </c>
      <c r="K46" s="6" t="s">
        <v>105</v>
      </c>
      <c r="L46" s="37">
        <v>1514931</v>
      </c>
      <c r="M46" s="7" t="s">
        <v>17</v>
      </c>
      <c r="N46" s="8">
        <v>39873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40" t="s">
        <v>129</v>
      </c>
      <c r="D47" s="6" t="s">
        <v>130</v>
      </c>
      <c r="E47" s="6" t="s">
        <v>131</v>
      </c>
      <c r="F47" s="7" t="s">
        <v>17</v>
      </c>
      <c r="G47" s="6" t="s">
        <v>189</v>
      </c>
      <c r="H47" s="17" t="s">
        <v>18</v>
      </c>
      <c r="I47" s="6" t="s">
        <v>104</v>
      </c>
      <c r="J47" s="18" t="s">
        <v>17</v>
      </c>
      <c r="K47" s="6" t="s">
        <v>105</v>
      </c>
      <c r="L47" s="44">
        <v>0</v>
      </c>
      <c r="M47" s="7" t="s">
        <v>17</v>
      </c>
      <c r="N47" s="8">
        <v>40179</v>
      </c>
      <c r="O47" s="9">
        <v>73050</v>
      </c>
      <c r="P47" s="43" t="s">
        <v>383</v>
      </c>
    </row>
    <row r="48" spans="1:16" s="10" customFormat="1" ht="22.5" customHeight="1">
      <c r="A48" s="14" t="s">
        <v>16</v>
      </c>
      <c r="B48" s="6" t="s">
        <v>107</v>
      </c>
      <c r="C48" s="40" t="s">
        <v>132</v>
      </c>
      <c r="D48" s="6" t="s">
        <v>58</v>
      </c>
      <c r="E48" s="6" t="s">
        <v>133</v>
      </c>
      <c r="F48" s="7" t="s">
        <v>17</v>
      </c>
      <c r="G48" s="6" t="s">
        <v>190</v>
      </c>
      <c r="H48" s="17" t="s">
        <v>18</v>
      </c>
      <c r="I48" s="6" t="s">
        <v>104</v>
      </c>
      <c r="J48" s="18" t="s">
        <v>17</v>
      </c>
      <c r="K48" s="6" t="s">
        <v>105</v>
      </c>
      <c r="L48" s="37">
        <v>1473571</v>
      </c>
      <c r="M48" s="7" t="s">
        <v>17</v>
      </c>
      <c r="N48" s="8">
        <v>31845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9" t="s">
        <v>109</v>
      </c>
      <c r="D49" s="6" t="s">
        <v>62</v>
      </c>
      <c r="E49" s="6" t="s">
        <v>269</v>
      </c>
      <c r="F49" s="7" t="s">
        <v>17</v>
      </c>
      <c r="G49" s="28" t="s">
        <v>270</v>
      </c>
      <c r="H49" s="23" t="s">
        <v>18</v>
      </c>
      <c r="I49" s="6" t="s">
        <v>104</v>
      </c>
      <c r="J49" s="18" t="s">
        <v>17</v>
      </c>
      <c r="K49" s="6" t="s">
        <v>105</v>
      </c>
      <c r="L49" s="37">
        <f>1062375+112545</f>
        <v>1174920</v>
      </c>
      <c r="M49" s="7" t="s">
        <v>17</v>
      </c>
      <c r="N49" s="8">
        <v>42064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40" t="s">
        <v>134</v>
      </c>
      <c r="D50" s="6" t="s">
        <v>135</v>
      </c>
      <c r="E50" s="6" t="s">
        <v>136</v>
      </c>
      <c r="F50" s="7" t="s">
        <v>17</v>
      </c>
      <c r="G50" s="6" t="s">
        <v>191</v>
      </c>
      <c r="H50" s="17" t="s">
        <v>18</v>
      </c>
      <c r="I50" s="6" t="s">
        <v>104</v>
      </c>
      <c r="J50" s="18" t="s">
        <v>17</v>
      </c>
      <c r="K50" s="6" t="s">
        <v>105</v>
      </c>
      <c r="L50" s="37">
        <v>1809209</v>
      </c>
      <c r="M50" s="7" t="s">
        <v>17</v>
      </c>
      <c r="N50" s="8">
        <v>42064</v>
      </c>
      <c r="O50" s="9">
        <v>43889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40" t="s">
        <v>137</v>
      </c>
      <c r="D51" s="6" t="s">
        <v>102</v>
      </c>
      <c r="E51" s="6" t="s">
        <v>138</v>
      </c>
      <c r="F51" s="7" t="s">
        <v>17</v>
      </c>
      <c r="G51" s="6" t="s">
        <v>192</v>
      </c>
      <c r="H51" s="17" t="s">
        <v>18</v>
      </c>
      <c r="I51" s="6" t="s">
        <v>104</v>
      </c>
      <c r="J51" s="18" t="s">
        <v>17</v>
      </c>
      <c r="K51" s="6" t="s">
        <v>105</v>
      </c>
      <c r="L51" s="37">
        <f>1143321+139714</f>
        <v>1283035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40" t="s">
        <v>139</v>
      </c>
      <c r="D52" s="6" t="s">
        <v>96</v>
      </c>
      <c r="E52" s="6" t="s">
        <v>140</v>
      </c>
      <c r="F52" s="7" t="s">
        <v>17</v>
      </c>
      <c r="G52" s="6" t="s">
        <v>184</v>
      </c>
      <c r="H52" s="17" t="s">
        <v>18</v>
      </c>
      <c r="I52" s="6" t="s">
        <v>104</v>
      </c>
      <c r="J52" s="18" t="s">
        <v>17</v>
      </c>
      <c r="K52" s="6" t="s">
        <v>105</v>
      </c>
      <c r="L52" s="37">
        <v>1892739</v>
      </c>
      <c r="M52" s="7" t="s">
        <v>17</v>
      </c>
      <c r="N52" s="8">
        <v>29830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40" t="s">
        <v>141</v>
      </c>
      <c r="D53" s="6" t="s">
        <v>142</v>
      </c>
      <c r="E53" s="6" t="s">
        <v>143</v>
      </c>
      <c r="F53" s="7" t="s">
        <v>17</v>
      </c>
      <c r="G53" s="6" t="s">
        <v>192</v>
      </c>
      <c r="H53" s="17" t="s">
        <v>18</v>
      </c>
      <c r="I53" s="6" t="s">
        <v>104</v>
      </c>
      <c r="J53" s="18" t="s">
        <v>17</v>
      </c>
      <c r="K53" s="6" t="s">
        <v>105</v>
      </c>
      <c r="L53" s="37">
        <f>1307457+212518</f>
        <v>1519975</v>
      </c>
      <c r="M53" s="7" t="s">
        <v>17</v>
      </c>
      <c r="N53" s="8">
        <v>31875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40" t="s">
        <v>144</v>
      </c>
      <c r="D54" s="6" t="s">
        <v>145</v>
      </c>
      <c r="E54" s="6" t="s">
        <v>146</v>
      </c>
      <c r="F54" s="7" t="s">
        <v>17</v>
      </c>
      <c r="G54" s="6" t="s">
        <v>182</v>
      </c>
      <c r="H54" s="17" t="s">
        <v>18</v>
      </c>
      <c r="I54" s="6" t="s">
        <v>104</v>
      </c>
      <c r="J54" s="18" t="s">
        <v>17</v>
      </c>
      <c r="K54" s="6" t="s">
        <v>105</v>
      </c>
      <c r="L54" s="37">
        <f>1735525</f>
        <v>1735525</v>
      </c>
      <c r="M54" s="7" t="s">
        <v>17</v>
      </c>
      <c r="N54" s="8">
        <v>30617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40" t="s">
        <v>147</v>
      </c>
      <c r="D55" s="6" t="s">
        <v>88</v>
      </c>
      <c r="E55" s="6" t="s">
        <v>148</v>
      </c>
      <c r="F55" s="7" t="s">
        <v>17</v>
      </c>
      <c r="G55" s="6" t="s">
        <v>193</v>
      </c>
      <c r="H55" s="17" t="s">
        <v>18</v>
      </c>
      <c r="I55" s="6" t="s">
        <v>104</v>
      </c>
      <c r="J55" s="18" t="s">
        <v>17</v>
      </c>
      <c r="K55" s="6" t="s">
        <v>105</v>
      </c>
      <c r="L55" s="37">
        <v>1562701</v>
      </c>
      <c r="M55" s="7" t="s">
        <v>17</v>
      </c>
      <c r="N55" s="8">
        <v>31848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40" t="s">
        <v>149</v>
      </c>
      <c r="D56" s="6" t="s">
        <v>150</v>
      </c>
      <c r="E56" s="6" t="s">
        <v>151</v>
      </c>
      <c r="F56" s="7" t="s">
        <v>17</v>
      </c>
      <c r="G56" s="6" t="s">
        <v>168</v>
      </c>
      <c r="H56" s="17" t="s">
        <v>18</v>
      </c>
      <c r="I56" s="6" t="s">
        <v>104</v>
      </c>
      <c r="J56" s="18" t="s">
        <v>17</v>
      </c>
      <c r="K56" s="6" t="s">
        <v>105</v>
      </c>
      <c r="L56" s="37">
        <v>1406242</v>
      </c>
      <c r="M56" s="7" t="s">
        <v>17</v>
      </c>
      <c r="N56" s="8">
        <v>31479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9" t="s">
        <v>283</v>
      </c>
      <c r="D57" s="6" t="s">
        <v>287</v>
      </c>
      <c r="E57" s="6" t="s">
        <v>288</v>
      </c>
      <c r="F57" s="7" t="s">
        <v>17</v>
      </c>
      <c r="G57" s="6" t="s">
        <v>289</v>
      </c>
      <c r="H57" s="23" t="s">
        <v>18</v>
      </c>
      <c r="I57" s="6" t="s">
        <v>104</v>
      </c>
      <c r="J57" s="18" t="s">
        <v>17</v>
      </c>
      <c r="K57" s="6" t="s">
        <v>105</v>
      </c>
      <c r="L57" s="37">
        <f>1032415+69293</f>
        <v>1101708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40" t="s">
        <v>152</v>
      </c>
      <c r="D58" s="6" t="s">
        <v>153</v>
      </c>
      <c r="E58" s="6" t="s">
        <v>154</v>
      </c>
      <c r="F58" s="7" t="s">
        <v>17</v>
      </c>
      <c r="G58" s="6" t="s">
        <v>194</v>
      </c>
      <c r="H58" s="17" t="s">
        <v>18</v>
      </c>
      <c r="I58" s="6" t="s">
        <v>104</v>
      </c>
      <c r="J58" s="18" t="s">
        <v>17</v>
      </c>
      <c r="K58" s="6" t="s">
        <v>105</v>
      </c>
      <c r="L58" s="37">
        <f>857688+163815</f>
        <v>1021503</v>
      </c>
      <c r="M58" s="7" t="s">
        <v>17</v>
      </c>
      <c r="N58" s="8">
        <v>39874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40" t="s">
        <v>155</v>
      </c>
      <c r="D59" s="6" t="s">
        <v>156</v>
      </c>
      <c r="E59" s="6" t="s">
        <v>157</v>
      </c>
      <c r="F59" s="7" t="s">
        <v>17</v>
      </c>
      <c r="G59" s="6" t="s">
        <v>176</v>
      </c>
      <c r="H59" s="17" t="s">
        <v>18</v>
      </c>
      <c r="I59" s="6" t="s">
        <v>104</v>
      </c>
      <c r="J59" s="18" t="s">
        <v>17</v>
      </c>
      <c r="K59" s="6" t="s">
        <v>105</v>
      </c>
      <c r="L59" s="37">
        <v>1550211</v>
      </c>
      <c r="M59" s="7" t="s">
        <v>17</v>
      </c>
      <c r="N59" s="8">
        <v>38047</v>
      </c>
      <c r="O59" s="9">
        <v>73050</v>
      </c>
      <c r="P59" s="6" t="s">
        <v>106</v>
      </c>
    </row>
    <row r="60" spans="1:16" s="10" customFormat="1" ht="22.5" customHeight="1">
      <c r="A60" s="14" t="s">
        <v>16</v>
      </c>
      <c r="B60" s="6" t="s">
        <v>107</v>
      </c>
      <c r="C60" s="40" t="s">
        <v>162</v>
      </c>
      <c r="D60" s="6" t="s">
        <v>158</v>
      </c>
      <c r="E60" s="6" t="s">
        <v>159</v>
      </c>
      <c r="F60" s="7" t="s">
        <v>17</v>
      </c>
      <c r="G60" s="6" t="s">
        <v>192</v>
      </c>
      <c r="H60" s="17" t="s">
        <v>18</v>
      </c>
      <c r="I60" s="6" t="s">
        <v>104</v>
      </c>
      <c r="J60" s="18" t="s">
        <v>17</v>
      </c>
      <c r="K60" s="6" t="s">
        <v>105</v>
      </c>
      <c r="L60" s="37">
        <f>972593+46805</f>
        <v>1019398</v>
      </c>
      <c r="M60" s="7" t="s">
        <v>17</v>
      </c>
      <c r="N60" s="8">
        <v>38446</v>
      </c>
      <c r="O60" s="9">
        <v>73050</v>
      </c>
      <c r="P60" s="6" t="s">
        <v>106</v>
      </c>
    </row>
    <row r="61" spans="1:16" s="10" customFormat="1" ht="23.25" customHeight="1">
      <c r="A61" s="14" t="s">
        <v>16</v>
      </c>
      <c r="B61" s="6" t="s">
        <v>107</v>
      </c>
      <c r="C61" s="41" t="s">
        <v>145</v>
      </c>
      <c r="D61" s="6" t="s">
        <v>160</v>
      </c>
      <c r="E61" s="6" t="s">
        <v>161</v>
      </c>
      <c r="F61" s="7" t="s">
        <v>17</v>
      </c>
      <c r="G61" s="6" t="s">
        <v>182</v>
      </c>
      <c r="H61" s="17" t="s">
        <v>18</v>
      </c>
      <c r="I61" s="6" t="s">
        <v>104</v>
      </c>
      <c r="J61" s="18" t="s">
        <v>17</v>
      </c>
      <c r="K61" s="6" t="s">
        <v>105</v>
      </c>
      <c r="L61" s="37">
        <f>951699+46805</f>
        <v>998504</v>
      </c>
      <c r="M61" s="7" t="s">
        <v>17</v>
      </c>
      <c r="N61" s="8">
        <v>30466</v>
      </c>
      <c r="O61" s="9">
        <v>73050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41" t="s">
        <v>327</v>
      </c>
      <c r="D62" s="6" t="s">
        <v>328</v>
      </c>
      <c r="E62" s="6" t="s">
        <v>329</v>
      </c>
      <c r="F62" s="7" t="s">
        <v>17</v>
      </c>
      <c r="G62" s="6" t="s">
        <v>330</v>
      </c>
      <c r="H62" s="17" t="s">
        <v>18</v>
      </c>
      <c r="I62" s="6" t="s">
        <v>104</v>
      </c>
      <c r="J62" s="18" t="s">
        <v>17</v>
      </c>
      <c r="K62" s="6" t="s">
        <v>105</v>
      </c>
      <c r="L62" s="37">
        <v>75325</v>
      </c>
      <c r="M62" s="7" t="s">
        <v>17</v>
      </c>
      <c r="N62" s="8">
        <v>42082</v>
      </c>
      <c r="O62" s="9">
        <v>42429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38" t="s">
        <v>197</v>
      </c>
      <c r="D63" s="6" t="s">
        <v>65</v>
      </c>
      <c r="E63" s="6" t="s">
        <v>198</v>
      </c>
      <c r="F63" s="7" t="s">
        <v>17</v>
      </c>
      <c r="G63" s="6" t="s">
        <v>199</v>
      </c>
      <c r="H63" s="17" t="s">
        <v>18</v>
      </c>
      <c r="I63" s="6" t="s">
        <v>104</v>
      </c>
      <c r="J63" s="18" t="s">
        <v>17</v>
      </c>
      <c r="K63" s="6" t="s">
        <v>105</v>
      </c>
      <c r="L63" s="37">
        <f>694339+157569</f>
        <v>851908</v>
      </c>
      <c r="M63" s="7" t="s">
        <v>17</v>
      </c>
      <c r="N63" s="8">
        <v>42065</v>
      </c>
      <c r="O63" s="9">
        <v>42429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2" t="s">
        <v>197</v>
      </c>
      <c r="D64" s="6" t="s">
        <v>65</v>
      </c>
      <c r="E64" s="6" t="s">
        <v>338</v>
      </c>
      <c r="F64" s="7" t="s">
        <v>17</v>
      </c>
      <c r="G64" s="6" t="s">
        <v>339</v>
      </c>
      <c r="H64" s="17" t="s">
        <v>18</v>
      </c>
      <c r="I64" s="6" t="s">
        <v>104</v>
      </c>
      <c r="J64" s="18" t="s">
        <v>17</v>
      </c>
      <c r="K64" s="6" t="s">
        <v>105</v>
      </c>
      <c r="L64" s="37">
        <v>709320</v>
      </c>
      <c r="M64" s="7" t="s">
        <v>17</v>
      </c>
      <c r="N64" s="8">
        <v>42065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39" t="s">
        <v>204</v>
      </c>
      <c r="D65" s="6" t="s">
        <v>205</v>
      </c>
      <c r="E65" s="6" t="s">
        <v>206</v>
      </c>
      <c r="F65" s="7" t="s">
        <v>17</v>
      </c>
      <c r="G65" s="6" t="s">
        <v>207</v>
      </c>
      <c r="H65" s="23" t="s">
        <v>18</v>
      </c>
      <c r="I65" s="6" t="s">
        <v>104</v>
      </c>
      <c r="J65" s="18" t="s">
        <v>17</v>
      </c>
      <c r="K65" s="6" t="s">
        <v>105</v>
      </c>
      <c r="L65" s="37">
        <f>518733+433316</f>
        <v>952049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39" t="s">
        <v>335</v>
      </c>
      <c r="D66" s="6" t="s">
        <v>335</v>
      </c>
      <c r="E66" s="6" t="s">
        <v>336</v>
      </c>
      <c r="F66" s="7" t="s">
        <v>17</v>
      </c>
      <c r="G66" s="6" t="s">
        <v>337</v>
      </c>
      <c r="H66" s="23" t="s">
        <v>18</v>
      </c>
      <c r="I66" s="6" t="s">
        <v>104</v>
      </c>
      <c r="J66" s="18" t="s">
        <v>17</v>
      </c>
      <c r="K66" s="6" t="s">
        <v>105</v>
      </c>
      <c r="L66" s="37">
        <v>766630</v>
      </c>
      <c r="M66" s="7" t="s">
        <v>17</v>
      </c>
      <c r="N66" s="8">
        <v>41701</v>
      </c>
      <c r="O66" s="9">
        <v>42550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39" t="s">
        <v>45</v>
      </c>
      <c r="D67" s="6" t="s">
        <v>364</v>
      </c>
      <c r="E67" s="6" t="s">
        <v>365</v>
      </c>
      <c r="F67" s="7" t="s">
        <v>17</v>
      </c>
      <c r="G67" s="6" t="s">
        <v>366</v>
      </c>
      <c r="H67" s="23" t="s">
        <v>18</v>
      </c>
      <c r="I67" s="6" t="s">
        <v>104</v>
      </c>
      <c r="J67" s="18" t="s">
        <v>17</v>
      </c>
      <c r="K67" s="6" t="s">
        <v>105</v>
      </c>
      <c r="L67" s="37">
        <v>152696</v>
      </c>
      <c r="M67" s="7" t="s">
        <v>17</v>
      </c>
      <c r="N67" s="8">
        <v>42095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39" t="s">
        <v>212</v>
      </c>
      <c r="D68" s="6" t="s">
        <v>213</v>
      </c>
      <c r="E68" s="6" t="s">
        <v>214</v>
      </c>
      <c r="F68" s="7" t="s">
        <v>17</v>
      </c>
      <c r="G68" s="6" t="s">
        <v>215</v>
      </c>
      <c r="H68" s="23" t="s">
        <v>18</v>
      </c>
      <c r="I68" s="6" t="s">
        <v>104</v>
      </c>
      <c r="J68" s="18" t="s">
        <v>17</v>
      </c>
      <c r="K68" s="6" t="s">
        <v>105</v>
      </c>
      <c r="L68" s="37">
        <v>670649</v>
      </c>
      <c r="M68" s="7" t="s">
        <v>17</v>
      </c>
      <c r="N68" s="8">
        <v>42065</v>
      </c>
      <c r="O68" s="9">
        <v>42426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39" t="s">
        <v>216</v>
      </c>
      <c r="D69" s="6" t="s">
        <v>217</v>
      </c>
      <c r="E69" s="6" t="s">
        <v>218</v>
      </c>
      <c r="F69" s="7" t="s">
        <v>17</v>
      </c>
      <c r="G69" s="6" t="s">
        <v>219</v>
      </c>
      <c r="H69" s="23" t="s">
        <v>18</v>
      </c>
      <c r="I69" s="6" t="s">
        <v>104</v>
      </c>
      <c r="J69" s="18" t="s">
        <v>17</v>
      </c>
      <c r="K69" s="6" t="s">
        <v>105</v>
      </c>
      <c r="L69" s="37">
        <v>958880</v>
      </c>
      <c r="M69" s="7" t="s">
        <v>17</v>
      </c>
      <c r="N69" s="24">
        <v>42065</v>
      </c>
      <c r="O69" s="25">
        <v>42429</v>
      </c>
      <c r="P69" s="22" t="s">
        <v>106</v>
      </c>
    </row>
    <row r="70" spans="1:16" s="10" customFormat="1" ht="23.25" customHeight="1">
      <c r="A70" s="14" t="s">
        <v>195</v>
      </c>
      <c r="B70" s="6" t="s">
        <v>107</v>
      </c>
      <c r="C70" s="39" t="s">
        <v>224</v>
      </c>
      <c r="D70" s="6" t="s">
        <v>225</v>
      </c>
      <c r="E70" s="6" t="s">
        <v>226</v>
      </c>
      <c r="F70" s="7" t="s">
        <v>17</v>
      </c>
      <c r="G70" s="6" t="s">
        <v>227</v>
      </c>
      <c r="H70" s="23" t="s">
        <v>18</v>
      </c>
      <c r="I70" s="6" t="s">
        <v>104</v>
      </c>
      <c r="J70" s="18" t="s">
        <v>17</v>
      </c>
      <c r="K70" s="6" t="s">
        <v>105</v>
      </c>
      <c r="L70" s="37">
        <f>256039+201173</f>
        <v>457212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39" t="s">
        <v>62</v>
      </c>
      <c r="D71" s="6" t="s">
        <v>63</v>
      </c>
      <c r="E71" s="6" t="s">
        <v>377</v>
      </c>
      <c r="F71" s="7" t="s">
        <v>17</v>
      </c>
      <c r="G71" s="6" t="s">
        <v>203</v>
      </c>
      <c r="H71" s="23" t="s">
        <v>18</v>
      </c>
      <c r="I71" s="6" t="s">
        <v>104</v>
      </c>
      <c r="J71" s="18" t="s">
        <v>17</v>
      </c>
      <c r="K71" s="6" t="s">
        <v>105</v>
      </c>
      <c r="L71" s="37">
        <v>691798</v>
      </c>
      <c r="M71" s="7" t="s">
        <v>17</v>
      </c>
      <c r="N71" s="8">
        <v>42191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39" t="s">
        <v>64</v>
      </c>
      <c r="D72" s="6" t="s">
        <v>37</v>
      </c>
      <c r="E72" s="6" t="s">
        <v>228</v>
      </c>
      <c r="F72" s="7" t="s">
        <v>17</v>
      </c>
      <c r="G72" s="6" t="s">
        <v>203</v>
      </c>
      <c r="H72" s="23" t="s">
        <v>18</v>
      </c>
      <c r="I72" s="6" t="s">
        <v>104</v>
      </c>
      <c r="J72" s="18" t="s">
        <v>17</v>
      </c>
      <c r="K72" s="6" t="s">
        <v>105</v>
      </c>
      <c r="L72" s="37">
        <f>530365+201173</f>
        <v>731538</v>
      </c>
      <c r="M72" s="7" t="s">
        <v>17</v>
      </c>
      <c r="N72" s="8">
        <v>42065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39" t="s">
        <v>384</v>
      </c>
      <c r="D73" s="6" t="s">
        <v>385</v>
      </c>
      <c r="E73" s="6" t="s">
        <v>386</v>
      </c>
      <c r="F73" s="7" t="s">
        <v>17</v>
      </c>
      <c r="G73" s="6" t="s">
        <v>203</v>
      </c>
      <c r="H73" s="23" t="s">
        <v>18</v>
      </c>
      <c r="I73" s="6" t="s">
        <v>104</v>
      </c>
      <c r="J73" s="18" t="s">
        <v>17</v>
      </c>
      <c r="K73" s="6" t="s">
        <v>105</v>
      </c>
      <c r="L73" s="37">
        <f>688012+150648</f>
        <v>838660</v>
      </c>
      <c r="M73" s="7" t="s">
        <v>17</v>
      </c>
      <c r="N73" s="8">
        <v>42310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6" t="s">
        <v>107</v>
      </c>
      <c r="C74" s="39" t="s">
        <v>340</v>
      </c>
      <c r="D74" s="6" t="s">
        <v>341</v>
      </c>
      <c r="E74" s="6" t="s">
        <v>342</v>
      </c>
      <c r="F74" s="7" t="s">
        <v>17</v>
      </c>
      <c r="G74" s="6" t="s">
        <v>229</v>
      </c>
      <c r="H74" s="23" t="s">
        <v>18</v>
      </c>
      <c r="I74" s="6" t="s">
        <v>104</v>
      </c>
      <c r="J74" s="18" t="s">
        <v>17</v>
      </c>
      <c r="K74" s="6" t="s">
        <v>105</v>
      </c>
      <c r="L74" s="37">
        <f>960714+153712</f>
        <v>1114426</v>
      </c>
      <c r="M74" s="7" t="s">
        <v>17</v>
      </c>
      <c r="N74" s="8">
        <v>42069</v>
      </c>
      <c r="O74" s="9">
        <v>42429</v>
      </c>
      <c r="P74" s="6" t="s">
        <v>106</v>
      </c>
    </row>
    <row r="75" spans="1:16" s="10" customFormat="1" ht="23.25" customHeight="1">
      <c r="A75" s="14" t="s">
        <v>195</v>
      </c>
      <c r="B75" s="6" t="s">
        <v>107</v>
      </c>
      <c r="C75" s="39" t="s">
        <v>343</v>
      </c>
      <c r="D75" s="6" t="s">
        <v>344</v>
      </c>
      <c r="E75" s="6" t="s">
        <v>345</v>
      </c>
      <c r="F75" s="7" t="s">
        <v>17</v>
      </c>
      <c r="G75" s="6" t="s">
        <v>346</v>
      </c>
      <c r="H75" s="23" t="s">
        <v>18</v>
      </c>
      <c r="I75" s="6" t="s">
        <v>104</v>
      </c>
      <c r="J75" s="18" t="s">
        <v>17</v>
      </c>
      <c r="K75" s="6" t="s">
        <v>105</v>
      </c>
      <c r="L75" s="37">
        <f>612716+182885</f>
        <v>795601</v>
      </c>
      <c r="M75" s="7" t="s">
        <v>17</v>
      </c>
      <c r="N75" s="8">
        <v>42065</v>
      </c>
      <c r="O75" s="9">
        <v>42429</v>
      </c>
      <c r="P75" s="6" t="s">
        <v>106</v>
      </c>
    </row>
    <row r="76" spans="1:16" s="10" customFormat="1" ht="23.25" customHeight="1">
      <c r="A76" s="14" t="s">
        <v>195</v>
      </c>
      <c r="B76" s="6" t="s">
        <v>107</v>
      </c>
      <c r="C76" s="39" t="s">
        <v>303</v>
      </c>
      <c r="D76" s="6" t="s">
        <v>261</v>
      </c>
      <c r="E76" s="6" t="s">
        <v>304</v>
      </c>
      <c r="F76" s="7" t="s">
        <v>17</v>
      </c>
      <c r="G76" s="6" t="s">
        <v>280</v>
      </c>
      <c r="H76" s="23" t="s">
        <v>18</v>
      </c>
      <c r="I76" s="6" t="s">
        <v>104</v>
      </c>
      <c r="J76" s="18" t="s">
        <v>17</v>
      </c>
      <c r="K76" s="6" t="s">
        <v>105</v>
      </c>
      <c r="L76" s="37">
        <v>984957</v>
      </c>
      <c r="M76" s="7" t="s">
        <v>17</v>
      </c>
      <c r="N76" s="8">
        <v>42065</v>
      </c>
      <c r="O76" s="9">
        <v>42429</v>
      </c>
      <c r="P76" s="6" t="s">
        <v>106</v>
      </c>
    </row>
    <row r="77" spans="1:16" s="10" customFormat="1" ht="23.25" customHeight="1">
      <c r="A77" s="14" t="s">
        <v>195</v>
      </c>
      <c r="B77" s="6" t="s">
        <v>107</v>
      </c>
      <c r="C77" s="39" t="s">
        <v>230</v>
      </c>
      <c r="D77" s="6" t="s">
        <v>231</v>
      </c>
      <c r="E77" s="6" t="s">
        <v>232</v>
      </c>
      <c r="F77" s="7" t="s">
        <v>17</v>
      </c>
      <c r="G77" s="6" t="s">
        <v>233</v>
      </c>
      <c r="H77" s="23" t="s">
        <v>18</v>
      </c>
      <c r="I77" s="6" t="s">
        <v>104</v>
      </c>
      <c r="J77" s="18" t="s">
        <v>17</v>
      </c>
      <c r="K77" s="6" t="s">
        <v>105</v>
      </c>
      <c r="L77" s="37">
        <v>818631</v>
      </c>
      <c r="M77" s="7" t="s">
        <v>17</v>
      </c>
      <c r="N77" s="8">
        <v>42065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6" t="s">
        <v>107</v>
      </c>
      <c r="C78" s="39" t="s">
        <v>164</v>
      </c>
      <c r="D78" s="6" t="s">
        <v>52</v>
      </c>
      <c r="E78" s="30" t="s">
        <v>378</v>
      </c>
      <c r="F78" s="7" t="s">
        <v>17</v>
      </c>
      <c r="G78" s="6" t="s">
        <v>379</v>
      </c>
      <c r="H78" s="23" t="s">
        <v>18</v>
      </c>
      <c r="I78" s="6" t="s">
        <v>104</v>
      </c>
      <c r="J78" s="18" t="s">
        <v>17</v>
      </c>
      <c r="K78" s="6" t="s">
        <v>105</v>
      </c>
      <c r="L78" s="37">
        <f>708728+52270</f>
        <v>760998</v>
      </c>
      <c r="M78" s="7" t="s">
        <v>17</v>
      </c>
      <c r="N78" s="8">
        <v>42219</v>
      </c>
      <c r="O78" s="9">
        <v>42429</v>
      </c>
      <c r="P78" s="6" t="s">
        <v>106</v>
      </c>
    </row>
    <row r="79" spans="1:16" s="10" customFormat="1" ht="23.25" customHeight="1">
      <c r="A79" s="14" t="s">
        <v>195</v>
      </c>
      <c r="B79" s="22" t="s">
        <v>107</v>
      </c>
      <c r="C79" s="39" t="s">
        <v>367</v>
      </c>
      <c r="D79" s="22" t="s">
        <v>368</v>
      </c>
      <c r="E79" s="22" t="s">
        <v>369</v>
      </c>
      <c r="F79" s="26" t="s">
        <v>17</v>
      </c>
      <c r="G79" s="6" t="s">
        <v>223</v>
      </c>
      <c r="H79" s="23" t="s">
        <v>18</v>
      </c>
      <c r="I79" s="22" t="s">
        <v>104</v>
      </c>
      <c r="J79" s="27" t="s">
        <v>17</v>
      </c>
      <c r="K79" s="22" t="s">
        <v>105</v>
      </c>
      <c r="L79" s="37">
        <v>784688</v>
      </c>
      <c r="M79" s="26" t="s">
        <v>17</v>
      </c>
      <c r="N79" s="24">
        <v>42128</v>
      </c>
      <c r="O79" s="25">
        <v>42216</v>
      </c>
      <c r="P79" s="22" t="s">
        <v>106</v>
      </c>
    </row>
    <row r="80" spans="1:16" s="10" customFormat="1" ht="23.25" customHeight="1">
      <c r="A80" s="14" t="s">
        <v>195</v>
      </c>
      <c r="B80" s="22" t="s">
        <v>107</v>
      </c>
      <c r="C80" s="39" t="s">
        <v>241</v>
      </c>
      <c r="D80" s="22" t="s">
        <v>242</v>
      </c>
      <c r="E80" s="22" t="s">
        <v>243</v>
      </c>
      <c r="F80" s="26" t="s">
        <v>17</v>
      </c>
      <c r="G80" s="6" t="s">
        <v>203</v>
      </c>
      <c r="H80" s="23" t="s">
        <v>18</v>
      </c>
      <c r="I80" s="22" t="s">
        <v>104</v>
      </c>
      <c r="J80" s="27" t="s">
        <v>17</v>
      </c>
      <c r="K80" s="22" t="s">
        <v>105</v>
      </c>
      <c r="L80" s="37">
        <f>888229+65093</f>
        <v>953322</v>
      </c>
      <c r="M80" s="26" t="s">
        <v>17</v>
      </c>
      <c r="N80" s="24">
        <v>42065</v>
      </c>
      <c r="O80" s="25">
        <v>42429</v>
      </c>
      <c r="P80" s="22" t="s">
        <v>106</v>
      </c>
    </row>
    <row r="81" spans="1:16" s="10" customFormat="1" ht="23.25" customHeight="1">
      <c r="A81" s="14" t="s">
        <v>195</v>
      </c>
      <c r="B81" s="22" t="s">
        <v>107</v>
      </c>
      <c r="C81" s="39" t="s">
        <v>347</v>
      </c>
      <c r="D81" s="22" t="s">
        <v>348</v>
      </c>
      <c r="E81" s="22" t="s">
        <v>349</v>
      </c>
      <c r="F81" s="26" t="s">
        <v>17</v>
      </c>
      <c r="G81" s="6" t="s">
        <v>215</v>
      </c>
      <c r="H81" s="23" t="s">
        <v>18</v>
      </c>
      <c r="I81" s="22" t="s">
        <v>104</v>
      </c>
      <c r="J81" s="27" t="s">
        <v>17</v>
      </c>
      <c r="K81" s="22" t="s">
        <v>105</v>
      </c>
      <c r="L81" s="37">
        <f>554782+142851</f>
        <v>697633</v>
      </c>
      <c r="M81" s="26" t="s">
        <v>17</v>
      </c>
      <c r="N81" s="24">
        <v>42065</v>
      </c>
      <c r="O81" s="25">
        <v>42429</v>
      </c>
      <c r="P81" s="22" t="s">
        <v>106</v>
      </c>
    </row>
    <row r="82" spans="1:16" s="10" customFormat="1" ht="23.25" customHeight="1">
      <c r="A82" s="14" t="s">
        <v>195</v>
      </c>
      <c r="B82" s="22" t="s">
        <v>107</v>
      </c>
      <c r="C82" s="39" t="s">
        <v>350</v>
      </c>
      <c r="D82" s="22" t="s">
        <v>351</v>
      </c>
      <c r="E82" s="22" t="s">
        <v>352</v>
      </c>
      <c r="F82" s="26" t="s">
        <v>17</v>
      </c>
      <c r="G82" s="6" t="s">
        <v>353</v>
      </c>
      <c r="H82" s="23" t="s">
        <v>18</v>
      </c>
      <c r="I82" s="22" t="s">
        <v>104</v>
      </c>
      <c r="J82" s="27" t="s">
        <v>17</v>
      </c>
      <c r="K82" s="22" t="s">
        <v>105</v>
      </c>
      <c r="L82" s="37">
        <f>1062250</f>
        <v>1062250</v>
      </c>
      <c r="M82" s="26" t="s">
        <v>17</v>
      </c>
      <c r="N82" s="24">
        <v>42065</v>
      </c>
      <c r="O82" s="25">
        <v>42429</v>
      </c>
      <c r="P82" s="22" t="s">
        <v>106</v>
      </c>
    </row>
    <row r="83" spans="1:16" s="10" customFormat="1" ht="23.25" customHeight="1">
      <c r="A83" s="14" t="s">
        <v>195</v>
      </c>
      <c r="B83" s="22" t="s">
        <v>107</v>
      </c>
      <c r="C83" s="39" t="s">
        <v>380</v>
      </c>
      <c r="D83" s="22" t="s">
        <v>381</v>
      </c>
      <c r="E83" s="22" t="s">
        <v>382</v>
      </c>
      <c r="F83" s="26" t="s">
        <v>17</v>
      </c>
      <c r="G83" s="6" t="s">
        <v>379</v>
      </c>
      <c r="H83" s="23" t="s">
        <v>18</v>
      </c>
      <c r="I83" s="22" t="s">
        <v>104</v>
      </c>
      <c r="J83" s="27" t="s">
        <v>17</v>
      </c>
      <c r="K83" s="22" t="s">
        <v>105</v>
      </c>
      <c r="L83" s="37">
        <v>836453</v>
      </c>
      <c r="M83" s="26" t="s">
        <v>17</v>
      </c>
      <c r="N83" s="24">
        <v>42261</v>
      </c>
      <c r="O83" s="25">
        <v>42429</v>
      </c>
      <c r="P83" s="22" t="s">
        <v>106</v>
      </c>
    </row>
    <row r="84" spans="1:16" s="10" customFormat="1" ht="23.25" customHeight="1">
      <c r="A84" s="14" t="s">
        <v>195</v>
      </c>
      <c r="B84" s="22" t="s">
        <v>107</v>
      </c>
      <c r="C84" s="39" t="s">
        <v>373</v>
      </c>
      <c r="D84" s="22" t="s">
        <v>374</v>
      </c>
      <c r="E84" s="22" t="s">
        <v>375</v>
      </c>
      <c r="F84" s="26" t="s">
        <v>17</v>
      </c>
      <c r="G84" s="6" t="s">
        <v>376</v>
      </c>
      <c r="H84" s="23" t="s">
        <v>18</v>
      </c>
      <c r="I84" s="22" t="s">
        <v>104</v>
      </c>
      <c r="J84" s="27" t="s">
        <v>17</v>
      </c>
      <c r="K84" s="22" t="s">
        <v>105</v>
      </c>
      <c r="L84" s="37">
        <f>573272+156811</f>
        <v>730083</v>
      </c>
      <c r="M84" s="26" t="s">
        <v>17</v>
      </c>
      <c r="N84" s="24">
        <v>42212</v>
      </c>
      <c r="O84" s="25">
        <v>42246</v>
      </c>
      <c r="P84" s="22" t="s">
        <v>106</v>
      </c>
    </row>
    <row r="85" spans="1:16" s="10" customFormat="1" ht="23.25" customHeight="1">
      <c r="A85" s="14" t="s">
        <v>195</v>
      </c>
      <c r="B85" s="6" t="s">
        <v>107</v>
      </c>
      <c r="C85" s="39" t="s">
        <v>245</v>
      </c>
      <c r="D85" s="6" t="s">
        <v>246</v>
      </c>
      <c r="E85" s="6" t="s">
        <v>247</v>
      </c>
      <c r="F85" s="7" t="s">
        <v>17</v>
      </c>
      <c r="G85" s="28" t="s">
        <v>248</v>
      </c>
      <c r="H85" s="23" t="s">
        <v>18</v>
      </c>
      <c r="I85" s="6" t="s">
        <v>104</v>
      </c>
      <c r="J85" s="18" t="s">
        <v>17</v>
      </c>
      <c r="K85" s="6" t="s">
        <v>105</v>
      </c>
      <c r="L85" s="37">
        <v>464986</v>
      </c>
      <c r="M85" s="7" t="s">
        <v>17</v>
      </c>
      <c r="N85" s="8">
        <v>42065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39" t="s">
        <v>249</v>
      </c>
      <c r="D86" s="6" t="s">
        <v>250</v>
      </c>
      <c r="E86" s="6" t="s">
        <v>251</v>
      </c>
      <c r="F86" s="7" t="s">
        <v>17</v>
      </c>
      <c r="G86" s="6" t="s">
        <v>207</v>
      </c>
      <c r="H86" s="23" t="s">
        <v>18</v>
      </c>
      <c r="I86" s="6" t="s">
        <v>104</v>
      </c>
      <c r="J86" s="18" t="s">
        <v>17</v>
      </c>
      <c r="K86" s="6" t="s">
        <v>105</v>
      </c>
      <c r="L86" s="37">
        <f>445491+146308</f>
        <v>591799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39" t="s">
        <v>252</v>
      </c>
      <c r="D87" s="6" t="s">
        <v>253</v>
      </c>
      <c r="E87" s="6" t="s">
        <v>254</v>
      </c>
      <c r="F87" s="7" t="s">
        <v>17</v>
      </c>
      <c r="G87" s="6" t="s">
        <v>255</v>
      </c>
      <c r="H87" s="23" t="s">
        <v>18</v>
      </c>
      <c r="I87" s="6" t="s">
        <v>104</v>
      </c>
      <c r="J87" s="18" t="s">
        <v>17</v>
      </c>
      <c r="K87" s="6" t="s">
        <v>105</v>
      </c>
      <c r="L87" s="37">
        <f>656820+40814</f>
        <v>697634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39" t="s">
        <v>102</v>
      </c>
      <c r="D88" s="6" t="s">
        <v>257</v>
      </c>
      <c r="E88" s="6" t="s">
        <v>258</v>
      </c>
      <c r="F88" s="7" t="s">
        <v>17</v>
      </c>
      <c r="G88" s="28" t="s">
        <v>259</v>
      </c>
      <c r="H88" s="23" t="s">
        <v>18</v>
      </c>
      <c r="I88" s="6" t="s">
        <v>104</v>
      </c>
      <c r="J88" s="18" t="s">
        <v>17</v>
      </c>
      <c r="K88" s="6" t="s">
        <v>105</v>
      </c>
      <c r="L88" s="37">
        <f>304879+329192</f>
        <v>634071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39" t="s">
        <v>102</v>
      </c>
      <c r="D89" s="6" t="s">
        <v>257</v>
      </c>
      <c r="E89" s="6" t="s">
        <v>260</v>
      </c>
      <c r="F89" s="7" t="s">
        <v>17</v>
      </c>
      <c r="G89" s="6" t="s">
        <v>215</v>
      </c>
      <c r="H89" s="23" t="s">
        <v>18</v>
      </c>
      <c r="I89" s="6" t="s">
        <v>104</v>
      </c>
      <c r="J89" s="18" t="s">
        <v>17</v>
      </c>
      <c r="K89" s="6" t="s">
        <v>105</v>
      </c>
      <c r="L89" s="37">
        <f>670648+201173</f>
        <v>871821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39" t="s">
        <v>102</v>
      </c>
      <c r="D90" s="6" t="s">
        <v>65</v>
      </c>
      <c r="E90" s="6" t="s">
        <v>354</v>
      </c>
      <c r="F90" s="7" t="s">
        <v>17</v>
      </c>
      <c r="G90" s="6" t="s">
        <v>215</v>
      </c>
      <c r="H90" s="23" t="s">
        <v>18</v>
      </c>
      <c r="I90" s="6" t="s">
        <v>104</v>
      </c>
      <c r="J90" s="18" t="s">
        <v>17</v>
      </c>
      <c r="K90" s="6" t="s">
        <v>105</v>
      </c>
      <c r="L90" s="37">
        <v>1210349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39" t="s">
        <v>370</v>
      </c>
      <c r="D91" s="6" t="s">
        <v>371</v>
      </c>
      <c r="E91" s="6" t="s">
        <v>372</v>
      </c>
      <c r="F91" s="7" t="s">
        <v>17</v>
      </c>
      <c r="G91" s="6" t="s">
        <v>203</v>
      </c>
      <c r="H91" s="23" t="s">
        <v>18</v>
      </c>
      <c r="I91" s="6" t="s">
        <v>104</v>
      </c>
      <c r="J91" s="18" t="s">
        <v>17</v>
      </c>
      <c r="K91" s="6" t="s">
        <v>105</v>
      </c>
      <c r="L91" s="37">
        <f>209081+377683</f>
        <v>586764</v>
      </c>
      <c r="M91" s="7" t="s">
        <v>17</v>
      </c>
      <c r="N91" s="8">
        <v>42170</v>
      </c>
      <c r="O91" s="9">
        <v>42368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39" t="s">
        <v>262</v>
      </c>
      <c r="D92" s="6" t="s">
        <v>263</v>
      </c>
      <c r="E92" s="6" t="s">
        <v>264</v>
      </c>
      <c r="F92" s="7" t="s">
        <v>17</v>
      </c>
      <c r="G92" s="6" t="s">
        <v>265</v>
      </c>
      <c r="H92" s="23" t="s">
        <v>18</v>
      </c>
      <c r="I92" s="6" t="s">
        <v>104</v>
      </c>
      <c r="J92" s="18" t="s">
        <v>17</v>
      </c>
      <c r="K92" s="6" t="s">
        <v>105</v>
      </c>
      <c r="L92" s="37">
        <v>265765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39" t="s">
        <v>266</v>
      </c>
      <c r="D93" s="6" t="s">
        <v>58</v>
      </c>
      <c r="E93" s="6" t="s">
        <v>267</v>
      </c>
      <c r="F93" s="7" t="s">
        <v>17</v>
      </c>
      <c r="G93" s="6" t="s">
        <v>268</v>
      </c>
      <c r="H93" s="23" t="s">
        <v>18</v>
      </c>
      <c r="I93" s="6" t="s">
        <v>104</v>
      </c>
      <c r="J93" s="18" t="s">
        <v>17</v>
      </c>
      <c r="K93" s="6" t="s">
        <v>105</v>
      </c>
      <c r="L93" s="37">
        <v>998587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39" t="s">
        <v>109</v>
      </c>
      <c r="D94" s="6" t="s">
        <v>109</v>
      </c>
      <c r="E94" s="6" t="s">
        <v>355</v>
      </c>
      <c r="F94" s="7" t="s">
        <v>17</v>
      </c>
      <c r="G94" s="32" t="s">
        <v>356</v>
      </c>
      <c r="H94" s="23" t="s">
        <v>18</v>
      </c>
      <c r="I94" s="6" t="s">
        <v>104</v>
      </c>
      <c r="J94" s="18" t="s">
        <v>17</v>
      </c>
      <c r="K94" s="6" t="s">
        <v>105</v>
      </c>
      <c r="L94" s="37">
        <f>665215+219923</f>
        <v>885138</v>
      </c>
      <c r="M94" s="7" t="s">
        <v>17</v>
      </c>
      <c r="N94" s="8">
        <v>42065</v>
      </c>
      <c r="O94" s="9">
        <v>42534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39" t="s">
        <v>271</v>
      </c>
      <c r="D95" s="6" t="s">
        <v>33</v>
      </c>
      <c r="E95" s="6" t="s">
        <v>272</v>
      </c>
      <c r="F95" s="7" t="s">
        <v>17</v>
      </c>
      <c r="G95" s="6" t="s">
        <v>256</v>
      </c>
      <c r="H95" s="23" t="s">
        <v>18</v>
      </c>
      <c r="I95" s="6" t="s">
        <v>104</v>
      </c>
      <c r="J95" s="18" t="s">
        <v>17</v>
      </c>
      <c r="K95" s="6" t="s">
        <v>105</v>
      </c>
      <c r="L95" s="37">
        <f>1023812+214490</f>
        <v>1238302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39" t="s">
        <v>305</v>
      </c>
      <c r="D96" s="6" t="s">
        <v>78</v>
      </c>
      <c r="E96" s="6" t="s">
        <v>306</v>
      </c>
      <c r="F96" s="7" t="s">
        <v>17</v>
      </c>
      <c r="G96" s="6" t="s">
        <v>256</v>
      </c>
      <c r="H96" s="23" t="s">
        <v>18</v>
      </c>
      <c r="I96" s="6" t="s">
        <v>104</v>
      </c>
      <c r="J96" s="18" t="s">
        <v>17</v>
      </c>
      <c r="K96" s="6" t="s">
        <v>105</v>
      </c>
      <c r="L96" s="37">
        <v>865450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39" t="s">
        <v>196</v>
      </c>
      <c r="D97" s="6" t="s">
        <v>273</v>
      </c>
      <c r="E97" s="6" t="s">
        <v>274</v>
      </c>
      <c r="F97" s="7" t="s">
        <v>17</v>
      </c>
      <c r="G97" s="6" t="s">
        <v>203</v>
      </c>
      <c r="H97" s="23" t="s">
        <v>18</v>
      </c>
      <c r="I97" s="6" t="s">
        <v>104</v>
      </c>
      <c r="J97" s="18" t="s">
        <v>17</v>
      </c>
      <c r="K97" s="6" t="s">
        <v>105</v>
      </c>
      <c r="L97" s="37">
        <f>733732+78785</f>
        <v>812517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39" t="s">
        <v>323</v>
      </c>
      <c r="D98" s="6" t="s">
        <v>324</v>
      </c>
      <c r="E98" s="6" t="s">
        <v>325</v>
      </c>
      <c r="F98" s="7" t="s">
        <v>17</v>
      </c>
      <c r="G98" s="6" t="s">
        <v>326</v>
      </c>
      <c r="H98" s="23" t="s">
        <v>18</v>
      </c>
      <c r="I98" s="6" t="s">
        <v>104</v>
      </c>
      <c r="J98" s="18" t="s">
        <v>17</v>
      </c>
      <c r="K98" s="6" t="s">
        <v>105</v>
      </c>
      <c r="L98" s="37">
        <v>853215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39" t="s">
        <v>275</v>
      </c>
      <c r="D99" s="6" t="s">
        <v>276</v>
      </c>
      <c r="E99" s="6" t="s">
        <v>277</v>
      </c>
      <c r="F99" s="7" t="s">
        <v>17</v>
      </c>
      <c r="G99" s="6" t="s">
        <v>278</v>
      </c>
      <c r="H99" s="23" t="s">
        <v>18</v>
      </c>
      <c r="I99" s="6" t="s">
        <v>104</v>
      </c>
      <c r="J99" s="18" t="s">
        <v>17</v>
      </c>
      <c r="K99" s="6" t="s">
        <v>105</v>
      </c>
      <c r="L99" s="37">
        <f>659640+172267</f>
        <v>831907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39" t="s">
        <v>144</v>
      </c>
      <c r="D100" s="6" t="s">
        <v>290</v>
      </c>
      <c r="E100" s="6" t="s">
        <v>307</v>
      </c>
      <c r="F100" s="7" t="s">
        <v>17</v>
      </c>
      <c r="G100" s="6" t="s">
        <v>308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37">
        <f>650349+150648</f>
        <v>800997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39" t="s">
        <v>332</v>
      </c>
      <c r="D101" s="6" t="s">
        <v>78</v>
      </c>
      <c r="E101" s="6" t="s">
        <v>333</v>
      </c>
      <c r="F101" s="7" t="s">
        <v>17</v>
      </c>
      <c r="G101" s="6" t="s">
        <v>334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37">
        <v>1022792</v>
      </c>
      <c r="M101" s="7" t="s">
        <v>17</v>
      </c>
      <c r="N101" s="8">
        <v>42065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39" t="s">
        <v>315</v>
      </c>
      <c r="D102" s="6" t="s">
        <v>316</v>
      </c>
      <c r="E102" s="6" t="s">
        <v>317</v>
      </c>
      <c r="F102" s="7" t="s">
        <v>17</v>
      </c>
      <c r="G102" s="6" t="s">
        <v>318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37">
        <f>923787+19497</f>
        <v>943284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22" t="s">
        <v>107</v>
      </c>
      <c r="C103" s="39" t="s">
        <v>279</v>
      </c>
      <c r="D103" s="6" t="s">
        <v>81</v>
      </c>
      <c r="E103" s="6" t="s">
        <v>281</v>
      </c>
      <c r="F103" s="7" t="s">
        <v>17</v>
      </c>
      <c r="G103" s="6" t="s">
        <v>282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37">
        <v>1001093</v>
      </c>
      <c r="M103" s="7" t="s">
        <v>17</v>
      </c>
      <c r="N103" s="8">
        <v>42064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22" t="s">
        <v>107</v>
      </c>
      <c r="C104" s="39" t="s">
        <v>309</v>
      </c>
      <c r="D104" s="6" t="s">
        <v>310</v>
      </c>
      <c r="E104" s="6" t="s">
        <v>311</v>
      </c>
      <c r="F104" s="7" t="s">
        <v>17</v>
      </c>
      <c r="G104" s="6" t="s">
        <v>312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37">
        <v>1130415</v>
      </c>
      <c r="M104" s="7" t="s">
        <v>17</v>
      </c>
      <c r="N104" s="8">
        <v>42065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39" t="s">
        <v>283</v>
      </c>
      <c r="D105" s="6" t="s">
        <v>284</v>
      </c>
      <c r="E105" s="6" t="s">
        <v>285</v>
      </c>
      <c r="F105" s="7" t="s">
        <v>17</v>
      </c>
      <c r="G105" s="6" t="s">
        <v>286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37">
        <v>766957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39" t="s">
        <v>291</v>
      </c>
      <c r="D106" s="6" t="s">
        <v>22</v>
      </c>
      <c r="E106" s="6" t="s">
        <v>292</v>
      </c>
      <c r="F106" s="7" t="s">
        <v>17</v>
      </c>
      <c r="G106" s="6" t="s">
        <v>293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37">
        <v>1141287</v>
      </c>
      <c r="M106" s="7" t="s">
        <v>17</v>
      </c>
      <c r="N106" s="8">
        <v>42065</v>
      </c>
      <c r="O106" s="9">
        <v>42429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42" t="s">
        <v>319</v>
      </c>
      <c r="D107" s="29" t="s">
        <v>86</v>
      </c>
      <c r="E107" s="30" t="s">
        <v>320</v>
      </c>
      <c r="F107" s="7" t="s">
        <v>17</v>
      </c>
      <c r="G107" s="6" t="s">
        <v>322</v>
      </c>
      <c r="H107" s="17" t="s">
        <v>18</v>
      </c>
      <c r="I107" s="6" t="s">
        <v>104</v>
      </c>
      <c r="J107" s="7" t="s">
        <v>17</v>
      </c>
      <c r="K107" s="6" t="s">
        <v>105</v>
      </c>
      <c r="L107" s="37">
        <v>979275</v>
      </c>
      <c r="M107" s="7" t="s">
        <v>17</v>
      </c>
      <c r="N107" s="8">
        <v>41699</v>
      </c>
      <c r="O107" s="9">
        <v>42429</v>
      </c>
      <c r="P107" s="6" t="s">
        <v>321</v>
      </c>
    </row>
    <row r="108" spans="1:16" s="10" customFormat="1" ht="23.25" customHeight="1">
      <c r="A108" s="14" t="s">
        <v>195</v>
      </c>
      <c r="B108" s="6" t="s">
        <v>107</v>
      </c>
      <c r="C108" s="39" t="s">
        <v>76</v>
      </c>
      <c r="D108" s="6" t="s">
        <v>294</v>
      </c>
      <c r="E108" s="6" t="s">
        <v>295</v>
      </c>
      <c r="F108" s="7" t="s">
        <v>17</v>
      </c>
      <c r="G108" s="6" t="s">
        <v>296</v>
      </c>
      <c r="H108" s="23" t="s">
        <v>18</v>
      </c>
      <c r="I108" s="6" t="s">
        <v>104</v>
      </c>
      <c r="J108" s="18" t="s">
        <v>17</v>
      </c>
      <c r="K108" s="6" t="s">
        <v>105</v>
      </c>
      <c r="L108" s="37">
        <f>878729+194446</f>
        <v>1073175</v>
      </c>
      <c r="M108" s="7" t="s">
        <v>17</v>
      </c>
      <c r="N108" s="8">
        <v>42065</v>
      </c>
      <c r="O108" s="9">
        <v>42429</v>
      </c>
      <c r="P108" s="6" t="s">
        <v>106</v>
      </c>
    </row>
    <row r="109" spans="1:16" s="10" customFormat="1" ht="23.25" customHeight="1">
      <c r="A109" s="14" t="s">
        <v>195</v>
      </c>
      <c r="B109" s="6" t="s">
        <v>107</v>
      </c>
      <c r="C109" s="39" t="s">
        <v>360</v>
      </c>
      <c r="D109" s="6" t="s">
        <v>361</v>
      </c>
      <c r="E109" s="6" t="s">
        <v>362</v>
      </c>
      <c r="F109" s="7" t="s">
        <v>17</v>
      </c>
      <c r="G109" s="6" t="s">
        <v>363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37">
        <v>789153</v>
      </c>
      <c r="M109" s="7" t="s">
        <v>17</v>
      </c>
      <c r="N109" s="8">
        <v>42107</v>
      </c>
      <c r="O109" s="9">
        <v>42369</v>
      </c>
      <c r="P109" s="6" t="s">
        <v>106</v>
      </c>
    </row>
    <row r="110" spans="1:16" s="10" customFormat="1" ht="23.25" customHeight="1">
      <c r="A110" s="14" t="s">
        <v>195</v>
      </c>
      <c r="B110" s="6" t="s">
        <v>107</v>
      </c>
      <c r="C110" s="39" t="s">
        <v>297</v>
      </c>
      <c r="D110" s="6" t="s">
        <v>298</v>
      </c>
      <c r="E110" s="6" t="s">
        <v>299</v>
      </c>
      <c r="F110" s="7" t="s">
        <v>17</v>
      </c>
      <c r="G110" s="6" t="s">
        <v>244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37">
        <v>946773</v>
      </c>
      <c r="M110" s="7" t="s">
        <v>17</v>
      </c>
      <c r="N110" s="8">
        <v>42064</v>
      </c>
      <c r="O110" s="9">
        <v>42429</v>
      </c>
      <c r="P110" s="6" t="s">
        <v>106</v>
      </c>
    </row>
    <row r="111" spans="1:16" s="10" customFormat="1" ht="23.25" customHeight="1">
      <c r="A111" s="14" t="s">
        <v>195</v>
      </c>
      <c r="B111" s="6" t="s">
        <v>107</v>
      </c>
      <c r="C111" s="39" t="s">
        <v>145</v>
      </c>
      <c r="D111" s="6" t="s">
        <v>300</v>
      </c>
      <c r="E111" s="6" t="s">
        <v>301</v>
      </c>
      <c r="F111" s="7" t="s">
        <v>17</v>
      </c>
      <c r="G111" s="6" t="s">
        <v>302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37">
        <v>1378783</v>
      </c>
      <c r="M111" s="7" t="s">
        <v>17</v>
      </c>
      <c r="N111" s="8">
        <v>42065</v>
      </c>
      <c r="O111" s="9">
        <v>42429</v>
      </c>
      <c r="P111" s="6" t="s">
        <v>106</v>
      </c>
    </row>
    <row r="112" spans="1:16" s="10" customFormat="1" ht="23.25" customHeight="1">
      <c r="A112" s="14" t="s">
        <v>195</v>
      </c>
      <c r="B112" s="6" t="s">
        <v>107</v>
      </c>
      <c r="C112" s="39" t="s">
        <v>357</v>
      </c>
      <c r="D112" s="29" t="s">
        <v>358</v>
      </c>
      <c r="E112" s="6" t="s">
        <v>359</v>
      </c>
      <c r="F112" s="34" t="s">
        <v>17</v>
      </c>
      <c r="G112" s="6" t="s">
        <v>312</v>
      </c>
      <c r="H112" s="33" t="s">
        <v>18</v>
      </c>
      <c r="I112" s="6" t="s">
        <v>104</v>
      </c>
      <c r="J112" s="18" t="s">
        <v>17</v>
      </c>
      <c r="K112" s="6" t="s">
        <v>105</v>
      </c>
      <c r="L112" s="37">
        <v>799408</v>
      </c>
      <c r="M112" s="7" t="s">
        <v>17</v>
      </c>
      <c r="N112" s="8">
        <v>42065</v>
      </c>
      <c r="O112" s="9">
        <v>42429</v>
      </c>
      <c r="P112" s="6" t="s">
        <v>106</v>
      </c>
    </row>
    <row r="113" spans="7:15" s="10" customFormat="1" ht="12.75">
      <c r="G113" s="15"/>
      <c r="J113" s="15"/>
      <c r="L113" s="19"/>
      <c r="N113" s="16"/>
      <c r="O113" s="16"/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</sheetData>
  <sheetProtection/>
  <dataValidations count="9">
    <dataValidation type="list" allowBlank="1" sqref="F107 F112 G108:G65536 G1:G106">
      <formula1>"(i)"</formula1>
    </dataValidation>
    <dataValidation type="list" allowBlank="1" sqref="I108:I65536 I2:I106">
      <formula1>"I,II,III,IV,V,VI,VII,VIII,IX,X,XI,XII,RM,XIV,XV"</formula1>
    </dataValidation>
    <dataValidation allowBlank="1" sqref="J107"/>
    <dataValidation type="list" allowBlank="1" sqref="L107">
      <formula1>"Asimilado a grado"</formula1>
    </dataValidation>
    <dataValidation type="list" allowBlank="1" sqref="I107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Sifim</cp:lastModifiedBy>
  <cp:lastPrinted>2012-07-06T20:26:32Z</cp:lastPrinted>
  <dcterms:created xsi:type="dcterms:W3CDTF">2010-05-25T16:37:16Z</dcterms:created>
  <dcterms:modified xsi:type="dcterms:W3CDTF">2016-02-10T20:13:45Z</dcterms:modified>
  <cp:category/>
  <cp:version/>
  <cp:contentType/>
  <cp:contentStatus/>
</cp:coreProperties>
</file>